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mzhomedir-v\HomeDir\MZNOLTL\!Web Postings\ASAM\"/>
    </mc:Choice>
  </mc:AlternateContent>
  <xr:revisionPtr revIDLastSave="0" documentId="8_{AD882F9A-4C60-4CD0-A67D-5E60E167356D}" xr6:coauthVersionLast="47" xr6:coauthVersionMax="47" xr10:uidLastSave="{00000000-0000-0000-0000-000000000000}"/>
  <bookViews>
    <workbookView xWindow="22932" yWindow="-108" windowWidth="23256" windowHeight="12576" xr2:uid="{00000000-000D-0000-FFFF-FFFF00000000}"/>
  </bookViews>
  <sheets>
    <sheet name="How to use" sheetId="4" r:id="rId1"/>
    <sheet name="Staffing Standards Calculation" sheetId="2" r:id="rId2"/>
    <sheet name="Staffing for LOC and Sit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 l="1"/>
  <c r="G3" i="2"/>
  <c r="C3" i="2"/>
  <c r="I3" i="2" s="1"/>
  <c r="AK19" i="2"/>
  <c r="AF19" i="2"/>
  <c r="AA19" i="2"/>
  <c r="Q19" i="2"/>
  <c r="G19" i="2"/>
  <c r="C19" i="2"/>
  <c r="X19" i="2" s="1"/>
  <c r="AK18" i="2"/>
  <c r="AF18" i="2"/>
  <c r="AA18" i="2"/>
  <c r="V18" i="2"/>
  <c r="Q18" i="2"/>
  <c r="L18" i="2"/>
  <c r="G18" i="2"/>
  <c r="C18" i="2"/>
  <c r="X18" i="2" s="1"/>
  <c r="AF38" i="2"/>
  <c r="AA38" i="2"/>
  <c r="V38" i="2"/>
  <c r="Q38" i="2"/>
  <c r="L38" i="2"/>
  <c r="G38" i="2"/>
  <c r="C38" i="2"/>
  <c r="S38" i="2" s="1"/>
  <c r="AA12" i="2"/>
  <c r="Q12" i="2"/>
  <c r="L12" i="2"/>
  <c r="G12" i="2"/>
  <c r="C12" i="2"/>
  <c r="D12" i="2" s="1"/>
  <c r="AA11" i="2"/>
  <c r="Q11" i="2"/>
  <c r="L11" i="2"/>
  <c r="G11" i="2"/>
  <c r="C11" i="2"/>
  <c r="N11" i="2" s="1"/>
  <c r="AA10" i="2"/>
  <c r="V10" i="2"/>
  <c r="Q10" i="2"/>
  <c r="L10" i="2"/>
  <c r="G10" i="2"/>
  <c r="C10" i="2"/>
  <c r="N10" i="2" s="1"/>
  <c r="AA9" i="2"/>
  <c r="V9" i="2"/>
  <c r="Q9" i="2"/>
  <c r="L9" i="2"/>
  <c r="G9" i="2"/>
  <c r="C9" i="2"/>
  <c r="D9" i="2" s="1"/>
  <c r="AK32" i="2"/>
  <c r="AF32" i="2"/>
  <c r="AA32" i="2"/>
  <c r="V32" i="2"/>
  <c r="Q32" i="2"/>
  <c r="L32" i="2"/>
  <c r="G32" i="2"/>
  <c r="C32" i="2"/>
  <c r="D32" i="2" s="1"/>
  <c r="AK31" i="2"/>
  <c r="AF31" i="2"/>
  <c r="AA31" i="2"/>
  <c r="V31" i="2"/>
  <c r="Q31" i="2"/>
  <c r="L31" i="2"/>
  <c r="G31" i="2"/>
  <c r="C31" i="2"/>
  <c r="AC31" i="2" s="1"/>
  <c r="AK30" i="2"/>
  <c r="AF30" i="2"/>
  <c r="AA30" i="2"/>
  <c r="V30" i="2"/>
  <c r="Q30" i="2"/>
  <c r="L30" i="2"/>
  <c r="G30" i="2"/>
  <c r="C30" i="2"/>
  <c r="N30" i="2" s="1"/>
  <c r="AK29" i="2"/>
  <c r="AF29" i="2"/>
  <c r="AA29" i="2"/>
  <c r="V29" i="2"/>
  <c r="Q29" i="2"/>
  <c r="L29" i="2"/>
  <c r="G29" i="2"/>
  <c r="C29" i="2"/>
  <c r="X29" i="2" s="1"/>
  <c r="AK28" i="2"/>
  <c r="AF28" i="2"/>
  <c r="AA28" i="2"/>
  <c r="V28" i="2"/>
  <c r="Q28" i="2"/>
  <c r="L28" i="2"/>
  <c r="G28" i="2"/>
  <c r="C28" i="2"/>
  <c r="X28" i="2" s="1"/>
  <c r="AK27" i="2"/>
  <c r="AF27" i="2"/>
  <c r="AA27" i="2"/>
  <c r="V27" i="2"/>
  <c r="Q27" i="2"/>
  <c r="L27" i="2"/>
  <c r="G27" i="2"/>
  <c r="C27" i="2"/>
  <c r="I27" i="2" s="1"/>
  <c r="AK26" i="2"/>
  <c r="AF26" i="2"/>
  <c r="AA26" i="2"/>
  <c r="V26" i="2"/>
  <c r="Q26" i="2"/>
  <c r="L26" i="2"/>
  <c r="G26" i="2"/>
  <c r="C26" i="2"/>
  <c r="AH26" i="2" s="1"/>
  <c r="AK25" i="2"/>
  <c r="AF25" i="2"/>
  <c r="AA25" i="2"/>
  <c r="V25" i="2"/>
  <c r="Q25" i="2"/>
  <c r="L25" i="2"/>
  <c r="G25" i="2"/>
  <c r="C25" i="2"/>
  <c r="AC25" i="2" s="1"/>
  <c r="N38" i="2" l="1"/>
  <c r="R38" i="2" s="1"/>
  <c r="R39" i="2" s="1"/>
  <c r="AC19" i="2"/>
  <c r="M3" i="2"/>
  <c r="M4" i="2" s="1"/>
  <c r="X9" i="2"/>
  <c r="AB9" i="2" s="1"/>
  <c r="AC9" i="2" s="1"/>
  <c r="N12" i="2"/>
  <c r="R12" i="2" s="1"/>
  <c r="M27" i="2"/>
  <c r="X38" i="2"/>
  <c r="AB38" i="2" s="1"/>
  <c r="AB39" i="2" s="1"/>
  <c r="AG31" i="2"/>
  <c r="I32" i="2"/>
  <c r="M32" i="2" s="1"/>
  <c r="S30" i="2"/>
  <c r="W30" i="2" s="1"/>
  <c r="AH25" i="2"/>
  <c r="AL25" i="2" s="1"/>
  <c r="I9" i="2"/>
  <c r="M9" i="2" s="1"/>
  <c r="M13" i="2" s="1"/>
  <c r="I11" i="2"/>
  <c r="M11" i="2" s="1"/>
  <c r="D25" i="2"/>
  <c r="H25" i="2" s="1"/>
  <c r="H33" i="2" s="1"/>
  <c r="AB28" i="2"/>
  <c r="N9" i="2"/>
  <c r="R9" i="2" s="1"/>
  <c r="R13" i="2" s="1"/>
  <c r="W38" i="2"/>
  <c r="W39" i="2" s="1"/>
  <c r="I26" i="2"/>
  <c r="M26" i="2" s="1"/>
  <c r="D30" i="2"/>
  <c r="H30" i="2" s="1"/>
  <c r="S10" i="2"/>
  <c r="W10" i="2" s="1"/>
  <c r="AB18" i="2"/>
  <c r="AB20" i="2" s="1"/>
  <c r="AB19" i="2"/>
  <c r="X25" i="2"/>
  <c r="AB25" i="2" s="1"/>
  <c r="AB33" i="2" s="1"/>
  <c r="AH32" i="2"/>
  <c r="AL32" i="2" s="1"/>
  <c r="AM32" i="2" s="1"/>
  <c r="H12" i="2"/>
  <c r="AB29" i="2"/>
  <c r="AH19" i="2"/>
  <c r="AL19" i="2" s="1"/>
  <c r="AM19" i="2" s="1"/>
  <c r="AG25" i="2"/>
  <c r="AG33" i="2" s="1"/>
  <c r="D29" i="2"/>
  <c r="H29" i="2" s="1"/>
  <c r="R30" i="2"/>
  <c r="X30" i="2"/>
  <c r="AB30" i="2" s="1"/>
  <c r="N32" i="2"/>
  <c r="R32" i="2" s="1"/>
  <c r="H9" i="2"/>
  <c r="H13" i="2" s="1"/>
  <c r="X10" i="2"/>
  <c r="AB10" i="2" s="1"/>
  <c r="AC10" i="2" s="1"/>
  <c r="X11" i="2"/>
  <c r="AB11" i="2" s="1"/>
  <c r="AC11" i="2" s="1"/>
  <c r="D19" i="2"/>
  <c r="H19" i="2" s="1"/>
  <c r="D18" i="2"/>
  <c r="H18" i="2" s="1"/>
  <c r="H20" i="2" s="1"/>
  <c r="I31" i="2"/>
  <c r="M31" i="2" s="1"/>
  <c r="R10" i="2"/>
  <c r="C13" i="2"/>
  <c r="C20" i="2"/>
  <c r="S31" i="2"/>
  <c r="W31" i="2" s="1"/>
  <c r="D31" i="2"/>
  <c r="H31" i="2" s="1"/>
  <c r="N27" i="2"/>
  <c r="R27" i="2" s="1"/>
  <c r="R33" i="2" s="1"/>
  <c r="AH31" i="2"/>
  <c r="AL31" i="2" s="1"/>
  <c r="AM31" i="2" s="1"/>
  <c r="R11" i="2"/>
  <c r="S18" i="2"/>
  <c r="W18" i="2" s="1"/>
  <c r="W20" i="2" s="1"/>
  <c r="N19" i="2"/>
  <c r="R19" i="2" s="1"/>
  <c r="X31" i="2"/>
  <c r="AB31" i="2" s="1"/>
  <c r="I25" i="2"/>
  <c r="M25" i="2" s="1"/>
  <c r="M33" i="2" s="1"/>
  <c r="AC26" i="2"/>
  <c r="AG26" i="2" s="1"/>
  <c r="I30" i="2"/>
  <c r="M30" i="2" s="1"/>
  <c r="AH30" i="2"/>
  <c r="AL30" i="2" s="1"/>
  <c r="AM30" i="2" s="1"/>
  <c r="N31" i="2"/>
  <c r="R31" i="2" s="1"/>
  <c r="X32" i="2"/>
  <c r="AB32" i="2" s="1"/>
  <c r="I10" i="2"/>
  <c r="M10" i="2" s="1"/>
  <c r="D11" i="2"/>
  <c r="H11" i="2" s="1"/>
  <c r="D38" i="2"/>
  <c r="H38" i="2" s="1"/>
  <c r="H39" i="2" s="1"/>
  <c r="AG19" i="2"/>
  <c r="AL26" i="2"/>
  <c r="AM26" i="2" s="1"/>
  <c r="H32" i="2"/>
  <c r="I12" i="2"/>
  <c r="M12" i="2" s="1"/>
  <c r="C39" i="2"/>
  <c r="AC28" i="2"/>
  <c r="AG28" i="2" s="1"/>
  <c r="D28" i="2"/>
  <c r="H28" i="2" s="1"/>
  <c r="S29" i="2"/>
  <c r="W29" i="2" s="1"/>
  <c r="I29" i="2"/>
  <c r="M29" i="2" s="1"/>
  <c r="S25" i="2"/>
  <c r="W25" i="2" s="1"/>
  <c r="W33" i="2" s="1"/>
  <c r="X26" i="2"/>
  <c r="AB26" i="2" s="1"/>
  <c r="X27" i="2"/>
  <c r="AB27" i="2" s="1"/>
  <c r="N29" i="2"/>
  <c r="R29" i="2" s="1"/>
  <c r="AC30" i="2"/>
  <c r="AG30" i="2" s="1"/>
  <c r="S32" i="2"/>
  <c r="W32" i="2" s="1"/>
  <c r="S9" i="2"/>
  <c r="W9" i="2" s="1"/>
  <c r="W13" i="2" s="1"/>
  <c r="D10" i="2"/>
  <c r="H10" i="2" s="1"/>
  <c r="X12" i="2"/>
  <c r="AB12" i="2" s="1"/>
  <c r="AC12" i="2" s="1"/>
  <c r="I38" i="2"/>
  <c r="M38" i="2" s="1"/>
  <c r="M39" i="2" s="1"/>
  <c r="N18" i="2"/>
  <c r="R18" i="2" s="1"/>
  <c r="R20" i="2" s="1"/>
  <c r="N28" i="2"/>
  <c r="R28" i="2" s="1"/>
  <c r="AC29" i="2"/>
  <c r="AG29" i="2" s="1"/>
  <c r="AC18" i="2"/>
  <c r="AG18" i="2" s="1"/>
  <c r="AG20" i="2" s="1"/>
  <c r="S28" i="2"/>
  <c r="W28" i="2" s="1"/>
  <c r="AH29" i="2"/>
  <c r="AL29" i="2" s="1"/>
  <c r="AM29" i="2" s="1"/>
  <c r="AC38" i="2"/>
  <c r="AG38" i="2" s="1"/>
  <c r="AH18" i="2"/>
  <c r="AL18" i="2" s="1"/>
  <c r="D3" i="2"/>
  <c r="H3" i="2" s="1"/>
  <c r="H4" i="2" s="1"/>
  <c r="C4" i="2"/>
  <c r="AC27" i="2"/>
  <c r="AG27" i="2" s="1"/>
  <c r="AH28" i="2"/>
  <c r="AL28" i="2" s="1"/>
  <c r="AM28" i="2" s="1"/>
  <c r="S26" i="2"/>
  <c r="W26" i="2" s="1"/>
  <c r="S27" i="2"/>
  <c r="W27" i="2" s="1"/>
  <c r="C33" i="2"/>
  <c r="I18" i="2"/>
  <c r="M18" i="2" s="1"/>
  <c r="M20" i="2" s="1"/>
  <c r="D26" i="2"/>
  <c r="H26" i="2" s="1"/>
  <c r="AH27" i="2"/>
  <c r="AL27" i="2" s="1"/>
  <c r="AM27" i="2" s="1"/>
  <c r="I28" i="2"/>
  <c r="M28" i="2" s="1"/>
  <c r="AC32" i="2"/>
  <c r="AG32" i="2" s="1"/>
  <c r="D27" i="2"/>
  <c r="H27" i="2" s="1"/>
  <c r="N3" i="2" l="1"/>
  <c r="N4" i="2" s="1"/>
  <c r="AB13" i="2"/>
  <c r="AC13" i="2" s="1"/>
  <c r="AM25" i="2"/>
  <c r="AL33" i="2"/>
  <c r="AM33" i="2" s="1"/>
  <c r="AM18" i="2"/>
  <c r="AL20" i="2"/>
  <c r="AM20" i="2" s="1"/>
  <c r="AG39" i="2"/>
  <c r="AH39" i="2" s="1"/>
  <c r="AH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49" authorId="0" shapeId="0" xr:uid="{00000000-0006-0000-0100-000001000000}">
      <text>
        <r>
          <rPr>
            <sz val="11"/>
            <color theme="1"/>
            <rFont val="Calibri"/>
            <family val="2"/>
            <scheme val="minor"/>
          </rPr>
          <t>======
ID#AAAAbQzK7wc
Employee    (2022-06-29 17:56:16)
clp:  1:280 Ratio</t>
        </r>
      </text>
    </comment>
    <comment ref="D51" authorId="0" shapeId="0" xr:uid="{00000000-0006-0000-0100-000002000000}">
      <text>
        <r>
          <rPr>
            <sz val="11"/>
            <color theme="1"/>
            <rFont val="Calibri"/>
            <family val="2"/>
            <scheme val="minor"/>
          </rPr>
          <t>======
ID#AAAAbQzK7ws
Employee    (2022-06-29 17:56:16)
clp:  1:70 ratio</t>
        </r>
      </text>
    </comment>
    <comment ref="D60" authorId="0" shapeId="0" xr:uid="{00000000-0006-0000-0100-000003000000}">
      <text>
        <r>
          <rPr>
            <sz val="11"/>
            <color theme="1"/>
            <rFont val="Calibri"/>
            <family val="2"/>
            <scheme val="minor"/>
          </rPr>
          <t>======
ID#AAAAbQzK7wo
Employee    (2022-06-29 17:56:16)
clp:  1:128 ratio</t>
        </r>
      </text>
    </comment>
    <comment ref="G60" authorId="0" shapeId="0" xr:uid="{00000000-0006-0000-0100-000004000000}">
      <text>
        <r>
          <rPr>
            <sz val="11"/>
            <color theme="1"/>
            <rFont val="Calibri"/>
            <family val="2"/>
            <scheme val="minor"/>
          </rPr>
          <t>======
ID#AAAAbQzK7wY
Employee    (2022-06-29 17:56:16)
clp:  Can use MA</t>
        </r>
      </text>
    </comment>
    <comment ref="D62" authorId="0" shapeId="0" xr:uid="{00000000-0006-0000-0100-000005000000}">
      <text>
        <r>
          <rPr>
            <sz val="11"/>
            <color theme="1"/>
            <rFont val="Calibri"/>
            <family val="2"/>
            <scheme val="minor"/>
          </rPr>
          <t>======
ID#AAAAbQzK7wg
Employee    (2022-06-29 17:56:16)
clp: 1:267 ratio</t>
        </r>
      </text>
    </comment>
    <comment ref="D64" authorId="0" shapeId="0" xr:uid="{00000000-0006-0000-0100-000006000000}">
      <text>
        <r>
          <rPr>
            <sz val="11"/>
            <color theme="1"/>
            <rFont val="Calibri"/>
            <family val="2"/>
            <scheme val="minor"/>
          </rPr>
          <t>======
ID#AAAAbQzK7wU
Employee    (2022-06-29 17:56:16)
clp: 1:40 Ratio</t>
        </r>
      </text>
    </comment>
    <comment ref="D65" authorId="0" shapeId="0" xr:uid="{00000000-0006-0000-0100-000007000000}">
      <text>
        <r>
          <rPr>
            <sz val="11"/>
            <color theme="1"/>
            <rFont val="Calibri"/>
            <family val="2"/>
            <scheme val="minor"/>
          </rPr>
          <t>======
ID#AAAAbQzK7wk
Employee    (2022-06-29 17:56:16)
clp: 1:32 Ratio</t>
        </r>
      </text>
    </comment>
  </commentList>
</comments>
</file>

<file path=xl/sharedStrings.xml><?xml version="1.0" encoding="utf-8"?>
<sst xmlns="http://schemas.openxmlformats.org/spreadsheetml/2006/main" count="403" uniqueCount="119">
  <si>
    <t xml:space="preserve">LOC Site </t>
  </si>
  <si>
    <t>Beds</t>
  </si>
  <si>
    <t>% of 16</t>
  </si>
  <si>
    <t>Med staffing (physician/psychiatrist/resident physician)</t>
  </si>
  <si>
    <t>Medical Staff Name (physician/psychiatrist/resident physician)</t>
  </si>
  <si>
    <t>Medical Staff (physician/psychiatrist/resident physician) hours</t>
  </si>
  <si>
    <t>Med staff reported (physician/psychiatrist/resident physician) FTE</t>
  </si>
  <si>
    <t xml:space="preserve">% of Medical (physician/psychiatrist/resident physician) </t>
  </si>
  <si>
    <t>Med staffing (APRN/PA/AP)</t>
  </si>
  <si>
    <t>Medical Staff Name(APRN/PA/AP)</t>
  </si>
  <si>
    <t>Medical Staff (APRN/PA/AP) hours</t>
  </si>
  <si>
    <t>Med staff reported (APRN/PA/AP) FTE</t>
  </si>
  <si>
    <t>% of Medical (APRN/PA/AP)</t>
  </si>
  <si>
    <t>Nurse Staffing</t>
  </si>
  <si>
    <t>Nurse Name</t>
  </si>
  <si>
    <t>Nurse Hours</t>
  </si>
  <si>
    <t>Nurse Reported FTE</t>
  </si>
  <si>
    <t xml:space="preserve">% of Nursing </t>
  </si>
  <si>
    <t>Clinical Staffing</t>
  </si>
  <si>
    <t>Clinician Name</t>
  </si>
  <si>
    <t>Clinical Hours</t>
  </si>
  <si>
    <t>Clinicial Reported FTE</t>
  </si>
  <si>
    <t xml:space="preserve">% 0f Clinical </t>
  </si>
  <si>
    <t>Technical Staffing</t>
  </si>
  <si>
    <t>Tech Staff Name</t>
  </si>
  <si>
    <t>Tech Staff Hours</t>
  </si>
  <si>
    <t>Tech Staff Reported FTE</t>
  </si>
  <si>
    <t xml:space="preserve">% of Technical </t>
  </si>
  <si>
    <t>Para Prof Staffing</t>
  </si>
  <si>
    <t>Para Prof Name</t>
  </si>
  <si>
    <t>Para Prof Hours</t>
  </si>
  <si>
    <t>Para Prof Reported FTE</t>
  </si>
  <si>
    <t>% of Para</t>
  </si>
  <si>
    <t>Clinical sup/program director</t>
  </si>
  <si>
    <t>Clin Sup/Prog Dir Name</t>
  </si>
  <si>
    <t>Clin Sup/ Prog Dir Hours</t>
  </si>
  <si>
    <t>Clin Sup/Prog Dir Reported FTE</t>
  </si>
  <si>
    <t xml:space="preserve">% of Clinical sup/program director </t>
  </si>
  <si>
    <t xml:space="preserve">average percent of all required staff </t>
  </si>
  <si>
    <t>3.7 WM</t>
  </si>
  <si>
    <t>3.7 Adolescent</t>
  </si>
  <si>
    <t>3.7 Adult</t>
  </si>
  <si>
    <t>3.5 Adolescent</t>
  </si>
  <si>
    <t>3.5 Adult</t>
  </si>
  <si>
    <t>3.2 WM</t>
  </si>
  <si>
    <t>3.1 Adolescent</t>
  </si>
  <si>
    <t>3.1 Adult</t>
  </si>
  <si>
    <t>Total % Staffing</t>
  </si>
  <si>
    <t xml:space="preserve">LOC </t>
  </si>
  <si>
    <t>Slots</t>
  </si>
  <si>
    <t>% of 35</t>
  </si>
  <si>
    <t>Med staffing</t>
  </si>
  <si>
    <t>Med Staff Name</t>
  </si>
  <si>
    <t>Med Staff Hours</t>
  </si>
  <si>
    <t>Med Staff Reported FTE</t>
  </si>
  <si>
    <t>% of Medical</t>
  </si>
  <si>
    <t>Nurse Staff Name</t>
  </si>
  <si>
    <t>Nurse Staff Hours</t>
  </si>
  <si>
    <t>Nurse Staff Reported FTE</t>
  </si>
  <si>
    <t>% of Nurse Staff</t>
  </si>
  <si>
    <t>% of Clinical staffing</t>
  </si>
  <si>
    <t>% of Technical staffing</t>
  </si>
  <si>
    <t>2.1 Adolescent</t>
  </si>
  <si>
    <t>2.1 Adult</t>
  </si>
  <si>
    <t>2.5 Adolescent</t>
  </si>
  <si>
    <t xml:space="preserve">2.5 Adult </t>
  </si>
  <si>
    <t>% of 12</t>
  </si>
  <si>
    <t>Clinical sup</t>
  </si>
  <si>
    <t>Clin Sup Name</t>
  </si>
  <si>
    <t>Clin Sup Hours</t>
  </si>
  <si>
    <t>Clin Sup Reported FTE</t>
  </si>
  <si>
    <t>% of Clinical sup</t>
  </si>
  <si>
    <t>Med director</t>
  </si>
  <si>
    <t>Med Dir Name</t>
  </si>
  <si>
    <t>Med Dir Hours</t>
  </si>
  <si>
    <t>Med Dir Reported FTE</t>
  </si>
  <si>
    <t xml:space="preserve">% of Med director </t>
  </si>
  <si>
    <t>2WM EM</t>
  </si>
  <si>
    <t xml:space="preserve">2WM  </t>
  </si>
  <si>
    <t>% of 15</t>
  </si>
  <si>
    <t>1WM</t>
  </si>
  <si>
    <t>DMH ASAM ADULT TB LOC MINIMUM STAFFING REQUIREMENTS</t>
  </si>
  <si>
    <t>Medical
 Staffing (Physician/Psychiatrist/resident physician)</t>
  </si>
  <si>
    <t>Medical Staffing (APRN, PA, AP)</t>
  </si>
  <si>
    <t>Clinical Sup
Director</t>
  </si>
  <si>
    <t>Nursing</t>
  </si>
  <si>
    <t>Clinical
Staffing</t>
  </si>
  <si>
    <t>Techinical
Staffing</t>
  </si>
  <si>
    <t>Para
Prof</t>
  </si>
  <si>
    <t>3.7WM</t>
  </si>
  <si>
    <t>n/a</t>
  </si>
  <si>
    <t>3.2WM</t>
  </si>
  <si>
    <t>Medical 
Staffing</t>
  </si>
  <si>
    <t>Medical Staffing</t>
  </si>
  <si>
    <t>Clinical Sup Director</t>
  </si>
  <si>
    <t>Para Prof</t>
  </si>
  <si>
    <t>medical staffing</t>
  </si>
  <si>
    <t>medical director</t>
  </si>
  <si>
    <t>clinical supervisor may be lead RN</t>
  </si>
  <si>
    <t>Clinical Staff</t>
  </si>
  <si>
    <t>Technical Staff</t>
  </si>
  <si>
    <t>nursing</t>
  </si>
  <si>
    <t>in conjunction with other levels</t>
  </si>
  <si>
    <t>ASAM MINIMUM Staffing per 35 Clients OP TB 6/21/22</t>
  </si>
  <si>
    <t>ASAM MINIMUM Staffing per 16 Clients RES TB 6/21/22</t>
  </si>
  <si>
    <t>Census</t>
  </si>
  <si>
    <t xml:space="preserve">2.1 &amp; 2.5 LOC and site(s) </t>
  </si>
  <si>
    <t>1WM LOC and site(s)</t>
  </si>
  <si>
    <t xml:space="preserve">2WM EM &amp; 2WM LOC and site(s) </t>
  </si>
  <si>
    <t xml:space="preserve">3.x LOC and Site(s) </t>
  </si>
  <si>
    <t>3.3 LOC and site(s)</t>
  </si>
  <si>
    <t xml:space="preserve">This calculation tool does not detail specific personnel allocations or staff vacancies. This form is a guide only and is not required for ASAM readiness review. </t>
  </si>
  <si>
    <t>2. Indicate the current census at the site this LOC calculation is being made for. If current census is "0" please use the site average.</t>
  </si>
  <si>
    <t>3. Input total hours for all staff at this site/LOC for the specified staffing category.</t>
  </si>
  <si>
    <t>4. Repeat step 3 for all staff categories represented by this LOC/site's staff.</t>
  </si>
  <si>
    <r>
      <t>5. After all sites staff are represented for the LOC click the excel line number assocated with the LOC and copy. Open the "Staffing for LOC and Site" excel sheet and paste the line with "</t>
    </r>
    <r>
      <rPr>
        <b/>
        <sz val="11"/>
        <color theme="1"/>
        <rFont val="Calibri"/>
        <family val="2"/>
        <scheme val="minor"/>
      </rPr>
      <t>Paste special</t>
    </r>
    <r>
      <rPr>
        <sz val="11"/>
        <color theme="1"/>
        <rFont val="Calibri"/>
        <family val="2"/>
        <scheme val="minor"/>
      </rPr>
      <t>" option "</t>
    </r>
    <r>
      <rPr>
        <b/>
        <sz val="11"/>
        <color theme="1"/>
        <rFont val="Calibri"/>
        <family val="2"/>
        <scheme val="minor"/>
      </rPr>
      <t>% 123</t>
    </r>
    <r>
      <rPr>
        <sz val="11"/>
        <color theme="1"/>
        <rFont val="Calibri"/>
        <family val="2"/>
        <scheme val="minor"/>
      </rPr>
      <t>" under the correctly broken out level types that are based on staffing standards. Change the name of the LOC to indicate LOC and site address *see address examples in step 6</t>
    </r>
  </si>
  <si>
    <t>6. Repeat above steps for each anticipated LOC and site* where CSTAR services are provided</t>
  </si>
  <si>
    <t xml:space="preserve">3.1 Adult </t>
  </si>
  <si>
    <t>2.5 Adult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</si>
</sst>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2" x14ac:knownFonts="1">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sz val="11"/>
      <name val="Calibri"/>
      <family val="2"/>
      <scheme val="minor"/>
    </font>
    <font>
      <b/>
      <sz val="11"/>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2"/>
      <color theme="1"/>
      <name val="Calibri"/>
      <family val="2"/>
    </font>
    <font>
      <b/>
      <sz val="11"/>
      <color theme="1"/>
      <name val="Calibri"/>
      <family val="2"/>
    </font>
    <font>
      <b/>
      <sz val="18"/>
      <color theme="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6" tint="0.59999389629810485"/>
        <bgColor indexed="64"/>
      </patternFill>
    </fill>
    <fill>
      <patternFill patternType="solid">
        <fgColor theme="5"/>
        <bgColor indexed="64"/>
      </patternFill>
    </fill>
    <fill>
      <patternFill patternType="solid">
        <fgColor theme="4" tint="0.59999389629810485"/>
        <bgColor indexed="64"/>
      </patternFill>
    </fill>
    <fill>
      <patternFill patternType="solid">
        <fgColor theme="1"/>
        <bgColor indexed="64"/>
      </patternFill>
    </fill>
    <fill>
      <patternFill patternType="solid">
        <fgColor theme="2"/>
        <bgColor indexed="64"/>
      </patternFill>
    </fill>
    <fill>
      <patternFill patternType="solid">
        <fgColor theme="7" tint="0.5999938962981048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2">
    <xf numFmtId="0" fontId="0" fillId="0" borderId="0"/>
    <xf numFmtId="9" fontId="1" fillId="0" borderId="0" applyFont="0" applyFill="0" applyBorder="0" applyAlignment="0" applyProtection="0"/>
  </cellStyleXfs>
  <cellXfs count="162">
    <xf numFmtId="0" fontId="0" fillId="0" borderId="0" xfId="0"/>
    <xf numFmtId="2" fontId="0" fillId="0" borderId="0" xfId="0" applyNumberFormat="1"/>
    <xf numFmtId="0" fontId="10" fillId="0" borderId="3" xfId="0" applyFont="1" applyBorder="1" applyAlignment="1">
      <alignment horizontal="center" vertical="center" wrapText="1"/>
    </xf>
    <xf numFmtId="0" fontId="10" fillId="0" borderId="3" xfId="0" applyFont="1" applyBorder="1" applyAlignment="1">
      <alignment horizontal="center" wrapText="1"/>
    </xf>
    <xf numFmtId="0" fontId="2" fillId="0" borderId="5" xfId="0" applyFont="1" applyBorder="1" applyAlignment="1">
      <alignment horizontal="center" wrapText="1"/>
    </xf>
    <xf numFmtId="9" fontId="2" fillId="0" borderId="5" xfId="0" applyNumberFormat="1" applyFont="1" applyBorder="1" applyAlignment="1">
      <alignment horizontal="center" wrapText="1"/>
    </xf>
    <xf numFmtId="165" fontId="2" fillId="0" borderId="5" xfId="0" applyNumberFormat="1" applyFont="1" applyBorder="1" applyAlignment="1">
      <alignment horizontal="center" wrapText="1"/>
    </xf>
    <xf numFmtId="0" fontId="2" fillId="0" borderId="7" xfId="0" applyFont="1" applyBorder="1" applyAlignment="1">
      <alignment horizontal="center" wrapText="1"/>
    </xf>
    <xf numFmtId="9" fontId="2" fillId="0" borderId="7" xfId="0" applyNumberFormat="1" applyFont="1" applyBorder="1" applyAlignment="1">
      <alignment horizontal="center" wrapText="1"/>
    </xf>
    <xf numFmtId="165" fontId="2" fillId="0" borderId="7" xfId="0" applyNumberFormat="1" applyFont="1" applyBorder="1" applyAlignment="1">
      <alignment horizontal="center" wrapText="1"/>
    </xf>
    <xf numFmtId="0" fontId="0" fillId="0" borderId="0" xfId="0" applyFont="1" applyAlignment="1"/>
    <xf numFmtId="0" fontId="0" fillId="0" borderId="0" xfId="0" applyFont="1" applyAlignment="1">
      <alignment horizontal="center"/>
    </xf>
    <xf numFmtId="165" fontId="0" fillId="0" borderId="0" xfId="0" applyNumberFormat="1" applyFont="1" applyAlignment="1">
      <alignment horizontal="center"/>
    </xf>
    <xf numFmtId="165" fontId="10" fillId="0" borderId="3" xfId="0" applyNumberFormat="1" applyFont="1" applyBorder="1" applyAlignment="1">
      <alignment horizontal="center" wrapText="1"/>
    </xf>
    <xf numFmtId="0" fontId="2" fillId="0" borderId="3" xfId="0" applyFont="1" applyBorder="1" applyAlignment="1">
      <alignment horizontal="center" wrapText="1"/>
    </xf>
    <xf numFmtId="9" fontId="2" fillId="0" borderId="3" xfId="1" applyFont="1" applyBorder="1" applyAlignment="1">
      <alignment horizontal="center" wrapText="1"/>
    </xf>
    <xf numFmtId="165" fontId="2" fillId="0" borderId="3" xfId="0" applyNumberFormat="1" applyFont="1" applyBorder="1" applyAlignment="1">
      <alignment horizontal="center" wrapText="1"/>
    </xf>
    <xf numFmtId="9" fontId="2" fillId="0" borderId="3" xfId="0" applyNumberFormat="1" applyFont="1" applyBorder="1" applyAlignment="1">
      <alignment horizontal="center" wrapText="1"/>
    </xf>
    <xf numFmtId="2" fontId="2" fillId="6" borderId="3" xfId="0" applyNumberFormat="1" applyFont="1" applyFill="1" applyBorder="1" applyAlignment="1">
      <alignment horizontal="center" wrapText="1"/>
    </xf>
    <xf numFmtId="0" fontId="0" fillId="0" borderId="3" xfId="0" applyBorder="1"/>
    <xf numFmtId="0" fontId="3" fillId="0" borderId="3" xfId="0" applyFont="1" applyBorder="1" applyAlignment="1">
      <alignment horizontal="center"/>
    </xf>
    <xf numFmtId="165" fontId="3" fillId="0" borderId="3" xfId="0" applyNumberFormat="1" applyFont="1" applyBorder="1" applyAlignment="1">
      <alignment horizontal="center"/>
    </xf>
    <xf numFmtId="165" fontId="3" fillId="0" borderId="3" xfId="0" applyNumberFormat="1" applyFont="1" applyBorder="1" applyAlignment="1">
      <alignment horizontal="center" wrapText="1"/>
    </xf>
    <xf numFmtId="0" fontId="2" fillId="0" borderId="3" xfId="0" applyFont="1" applyFill="1" applyBorder="1" applyAlignment="1">
      <alignment horizontal="center" wrapText="1"/>
    </xf>
    <xf numFmtId="9" fontId="0" fillId="0" borderId="3" xfId="0" applyNumberFormat="1" applyBorder="1" applyAlignment="1">
      <alignment horizontal="center"/>
    </xf>
    <xf numFmtId="165" fontId="0" fillId="0" borderId="3" xfId="0" applyNumberFormat="1" applyBorder="1" applyAlignment="1">
      <alignment horizontal="center"/>
    </xf>
    <xf numFmtId="0" fontId="3" fillId="7" borderId="3" xfId="0" applyFont="1" applyFill="1" applyBorder="1"/>
    <xf numFmtId="0" fontId="0" fillId="0" borderId="3" xfId="0" applyBorder="1" applyAlignment="1">
      <alignment horizontal="center"/>
    </xf>
    <xf numFmtId="9" fontId="0" fillId="0" borderId="3" xfId="1" applyFont="1" applyBorder="1" applyAlignment="1">
      <alignment horizontal="center"/>
    </xf>
    <xf numFmtId="0" fontId="0" fillId="6" borderId="3" xfId="0" applyFill="1" applyBorder="1" applyAlignment="1">
      <alignment horizontal="center"/>
    </xf>
    <xf numFmtId="2" fontId="0" fillId="0" borderId="1" xfId="1" applyNumberFormat="1" applyFont="1" applyBorder="1" applyProtection="1">
      <protection locked="0"/>
    </xf>
    <xf numFmtId="2" fontId="0" fillId="0" borderId="1" xfId="0" applyNumberFormat="1" applyBorder="1" applyProtection="1">
      <protection locked="0"/>
    </xf>
    <xf numFmtId="165" fontId="0" fillId="0" borderId="1" xfId="0" applyNumberFormat="1" applyBorder="1" applyProtection="1">
      <protection locked="0"/>
    </xf>
    <xf numFmtId="165" fontId="0" fillId="0" borderId="1" xfId="0" applyNumberFormat="1" applyFill="1" applyBorder="1" applyProtection="1">
      <protection locked="0"/>
    </xf>
    <xf numFmtId="0" fontId="0" fillId="0" borderId="1" xfId="0" applyBorder="1" applyProtection="1">
      <protection locked="0"/>
    </xf>
    <xf numFmtId="165" fontId="4" fillId="0" borderId="1" xfId="1" applyNumberFormat="1" applyFont="1" applyBorder="1" applyProtection="1">
      <protection locked="0"/>
    </xf>
    <xf numFmtId="2" fontId="7" fillId="0" borderId="1" xfId="1" applyNumberFormat="1" applyFont="1" applyBorder="1" applyAlignment="1" applyProtection="1">
      <alignment vertical="center"/>
      <protection locked="0"/>
    </xf>
    <xf numFmtId="2" fontId="7" fillId="0" borderId="1" xfId="1" applyNumberFormat="1" applyFont="1" applyBorder="1" applyProtection="1">
      <protection locked="0"/>
    </xf>
    <xf numFmtId="0" fontId="0" fillId="0" borderId="1" xfId="0" applyFill="1" applyBorder="1" applyProtection="1">
      <protection locked="0"/>
    </xf>
    <xf numFmtId="2" fontId="7" fillId="0" borderId="1" xfId="1"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xf>
    <xf numFmtId="10" fontId="3" fillId="2" borderId="1" xfId="1" applyNumberFormat="1" applyFont="1" applyFill="1" applyBorder="1" applyAlignment="1" applyProtection="1">
      <alignment horizontal="center" vertical="center"/>
    </xf>
    <xf numFmtId="2" fontId="3" fillId="2" borderId="1" xfId="1" applyNumberFormat="1" applyFont="1" applyFill="1" applyBorder="1" applyAlignment="1" applyProtection="1">
      <alignment horizontal="center" vertical="center" wrapText="1"/>
    </xf>
    <xf numFmtId="10" fontId="3" fillId="2" borderId="1" xfId="1"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3" fillId="2" borderId="1" xfId="0" applyFont="1" applyFill="1" applyBorder="1" applyProtection="1"/>
    <xf numFmtId="1" fontId="3" fillId="2" borderId="1" xfId="1" applyNumberFormat="1" applyFont="1" applyFill="1" applyBorder="1" applyProtection="1"/>
    <xf numFmtId="2" fontId="3" fillId="2" borderId="1" xfId="1" applyNumberFormat="1" applyFont="1" applyFill="1" applyBorder="1" applyProtection="1"/>
    <xf numFmtId="0" fontId="3" fillId="3" borderId="1" xfId="0" applyFont="1" applyFill="1" applyBorder="1" applyAlignment="1" applyProtection="1">
      <alignment wrapText="1"/>
    </xf>
    <xf numFmtId="0" fontId="3" fillId="2" borderId="1" xfId="0" applyFont="1" applyFill="1" applyBorder="1" applyAlignment="1" applyProtection="1">
      <alignment wrapText="1"/>
    </xf>
    <xf numFmtId="0" fontId="3" fillId="3" borderId="1" xfId="0" applyFont="1" applyFill="1" applyBorder="1" applyProtection="1"/>
    <xf numFmtId="0" fontId="3" fillId="4" borderId="1" xfId="0" applyFont="1" applyFill="1" applyBorder="1" applyAlignment="1" applyProtection="1">
      <alignment wrapText="1"/>
    </xf>
    <xf numFmtId="0" fontId="3" fillId="0" borderId="0" xfId="0" applyFont="1" applyBorder="1" applyProtection="1"/>
    <xf numFmtId="0" fontId="3" fillId="5" borderId="1" xfId="0" applyFont="1" applyFill="1" applyBorder="1" applyAlignment="1" applyProtection="1">
      <alignment horizontal="left"/>
    </xf>
    <xf numFmtId="0" fontId="0" fillId="0" borderId="1" xfId="0" applyBorder="1" applyProtection="1"/>
    <xf numFmtId="164" fontId="0" fillId="0" borderId="1" xfId="1" applyNumberFormat="1" applyFont="1" applyBorder="1" applyProtection="1"/>
    <xf numFmtId="165" fontId="0" fillId="0" borderId="1" xfId="1" applyNumberFormat="1" applyFont="1" applyBorder="1" applyProtection="1"/>
    <xf numFmtId="2" fontId="0" fillId="0" borderId="1" xfId="1" applyNumberFormat="1" applyFont="1" applyBorder="1" applyProtection="1"/>
    <xf numFmtId="164" fontId="0" fillId="3" borderId="1" xfId="1" applyNumberFormat="1" applyFont="1" applyFill="1" applyBorder="1" applyProtection="1"/>
    <xf numFmtId="2" fontId="0" fillId="0" borderId="1" xfId="0" applyNumberFormat="1" applyBorder="1" applyProtection="1"/>
    <xf numFmtId="165" fontId="0" fillId="6" borderId="1" xfId="0" applyNumberFormat="1" applyFill="1" applyBorder="1" applyProtection="1"/>
    <xf numFmtId="2" fontId="0" fillId="6" borderId="1" xfId="0" applyNumberFormat="1" applyFill="1" applyBorder="1" applyProtection="1"/>
    <xf numFmtId="165" fontId="0" fillId="0" borderId="1" xfId="0" applyNumberFormat="1" applyBorder="1" applyProtection="1"/>
    <xf numFmtId="164" fontId="4" fillId="3" borderId="1" xfId="1" applyNumberFormat="1" applyFont="1" applyFill="1" applyBorder="1" applyProtection="1"/>
    <xf numFmtId="165" fontId="4" fillId="0" borderId="1" xfId="0" applyNumberFormat="1" applyFont="1" applyBorder="1" applyProtection="1"/>
    <xf numFmtId="10" fontId="4" fillId="4" borderId="1" xfId="1" applyNumberFormat="1" applyFont="1" applyFill="1" applyBorder="1" applyProtection="1"/>
    <xf numFmtId="0" fontId="0" fillId="0" borderId="0" xfId="0" applyProtection="1"/>
    <xf numFmtId="0" fontId="3" fillId="5" borderId="1" xfId="0" applyFont="1" applyFill="1" applyBorder="1" applyProtection="1"/>
    <xf numFmtId="2" fontId="4" fillId="0" borderId="1" xfId="0" applyNumberFormat="1" applyFont="1" applyBorder="1" applyProtection="1"/>
    <xf numFmtId="9" fontId="0" fillId="0" borderId="1" xfId="1" applyFont="1" applyBorder="1" applyProtection="1"/>
    <xf numFmtId="2" fontId="0" fillId="3" borderId="1" xfId="0" applyNumberFormat="1" applyFill="1" applyBorder="1" applyProtection="1"/>
    <xf numFmtId="2" fontId="5" fillId="4" borderId="1" xfId="0" applyNumberFormat="1" applyFont="1" applyFill="1" applyBorder="1" applyProtection="1"/>
    <xf numFmtId="0" fontId="6" fillId="0" borderId="2" xfId="0" applyFont="1" applyFill="1" applyBorder="1" applyAlignment="1" applyProtection="1">
      <alignment vertical="center" wrapText="1"/>
    </xf>
    <xf numFmtId="10" fontId="6" fillId="0" borderId="2" xfId="1" applyNumberFormat="1" applyFont="1" applyFill="1" applyBorder="1" applyAlignment="1" applyProtection="1">
      <alignment vertical="center" wrapText="1"/>
    </xf>
    <xf numFmtId="2" fontId="6" fillId="0" borderId="2" xfId="1" applyNumberFormat="1" applyFont="1" applyFill="1" applyBorder="1" applyAlignment="1" applyProtection="1">
      <alignment vertical="center" wrapText="1"/>
    </xf>
    <xf numFmtId="0" fontId="0" fillId="0" borderId="2" xfId="0" applyFill="1" applyBorder="1" applyProtection="1"/>
    <xf numFmtId="2" fontId="0" fillId="0" borderId="2" xfId="0" applyNumberFormat="1" applyFill="1" applyBorder="1" applyProtection="1"/>
    <xf numFmtId="2" fontId="4" fillId="0" borderId="2" xfId="0" applyNumberFormat="1" applyFont="1" applyFill="1" applyBorder="1" applyProtection="1"/>
    <xf numFmtId="0" fontId="0" fillId="0" borderId="0" xfId="0" applyFill="1" applyProtection="1"/>
    <xf numFmtId="0" fontId="0" fillId="0" borderId="0" xfId="0" applyBorder="1" applyProtection="1"/>
    <xf numFmtId="1" fontId="3" fillId="2" borderId="1" xfId="1" applyNumberFormat="1" applyFont="1" applyFill="1" applyBorder="1" applyAlignment="1" applyProtection="1">
      <alignment horizontal="center" vertical="center"/>
    </xf>
    <xf numFmtId="2" fontId="3" fillId="2" borderId="1" xfId="1" applyNumberFormat="1" applyFont="1" applyFill="1" applyBorder="1" applyAlignment="1" applyProtection="1">
      <alignment horizontal="center" vertical="center"/>
    </xf>
    <xf numFmtId="1" fontId="3" fillId="2" borderId="1" xfId="1"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xf>
    <xf numFmtId="2" fontId="3" fillId="2" borderId="1" xfId="0" applyNumberFormat="1" applyFont="1" applyFill="1" applyBorder="1" applyAlignment="1" applyProtection="1">
      <alignment horizontal="center" vertical="center" wrapText="1"/>
    </xf>
    <xf numFmtId="2" fontId="3" fillId="3" borderId="1" xfId="0" applyNumberFormat="1" applyFont="1" applyFill="1" applyBorder="1" applyAlignment="1" applyProtection="1">
      <alignment horizontal="center" vertical="center"/>
    </xf>
    <xf numFmtId="2" fontId="3" fillId="3" borderId="1" xfId="0" applyNumberFormat="1" applyFont="1" applyFill="1" applyBorder="1" applyAlignment="1" applyProtection="1">
      <alignment wrapText="1"/>
    </xf>
    <xf numFmtId="2" fontId="3" fillId="3" borderId="1" xfId="0" applyNumberFormat="1" applyFont="1" applyFill="1" applyBorder="1" applyAlignment="1" applyProtection="1">
      <alignment horizontal="center" vertical="center" wrapText="1"/>
    </xf>
    <xf numFmtId="2" fontId="5" fillId="4" borderId="1" xfId="0" applyNumberFormat="1" applyFont="1" applyFill="1" applyBorder="1" applyAlignment="1" applyProtection="1">
      <alignment wrapText="1"/>
    </xf>
    <xf numFmtId="0" fontId="0" fillId="2" borderId="1" xfId="0" applyFill="1" applyBorder="1" applyProtection="1"/>
    <xf numFmtId="1" fontId="3" fillId="2" borderId="1" xfId="1" applyNumberFormat="1" applyFont="1" applyFill="1" applyBorder="1" applyAlignment="1" applyProtection="1">
      <alignment wrapText="1"/>
    </xf>
    <xf numFmtId="0" fontId="0" fillId="3" borderId="1" xfId="0" applyFill="1" applyBorder="1" applyProtection="1"/>
    <xf numFmtId="0" fontId="3" fillId="5" borderId="1" xfId="0" applyFont="1" applyFill="1" applyBorder="1" applyAlignment="1" applyProtection="1">
      <alignment vertical="center"/>
    </xf>
    <xf numFmtId="0" fontId="7" fillId="0" borderId="1" xfId="0" applyFont="1" applyBorder="1" applyAlignment="1" applyProtection="1">
      <alignment vertical="center"/>
    </xf>
    <xf numFmtId="164" fontId="7" fillId="0" borderId="1" xfId="1" applyNumberFormat="1" applyFont="1" applyBorder="1" applyAlignment="1" applyProtection="1">
      <alignment vertical="center"/>
    </xf>
    <xf numFmtId="165" fontId="7" fillId="0" borderId="1" xfId="1" applyNumberFormat="1" applyFont="1" applyBorder="1" applyAlignment="1" applyProtection="1">
      <alignment vertical="center"/>
    </xf>
    <xf numFmtId="2" fontId="7" fillId="0" borderId="1" xfId="1" applyNumberFormat="1" applyFont="1" applyBorder="1" applyAlignment="1" applyProtection="1">
      <alignment vertical="center"/>
    </xf>
    <xf numFmtId="10" fontId="0" fillId="3" borderId="1" xfId="1" applyNumberFormat="1" applyFont="1" applyFill="1" applyBorder="1" applyAlignment="1" applyProtection="1">
      <alignment vertical="center"/>
    </xf>
    <xf numFmtId="165" fontId="0" fillId="0" borderId="1" xfId="0" applyNumberFormat="1" applyFill="1" applyBorder="1" applyProtection="1"/>
    <xf numFmtId="0" fontId="0" fillId="0" borderId="1" xfId="0" applyFill="1" applyBorder="1" applyProtection="1"/>
    <xf numFmtId="10" fontId="0" fillId="3" borderId="1" xfId="1" applyNumberFormat="1" applyFont="1" applyFill="1" applyBorder="1" applyProtection="1"/>
    <xf numFmtId="10" fontId="4" fillId="3" borderId="1" xfId="1" applyNumberFormat="1" applyFont="1" applyFill="1" applyBorder="1" applyProtection="1"/>
    <xf numFmtId="165" fontId="4" fillId="0" borderId="1" xfId="1" applyNumberFormat="1" applyFont="1" applyBorder="1" applyProtection="1"/>
    <xf numFmtId="10" fontId="4" fillId="0" borderId="1" xfId="1" applyNumberFormat="1" applyFont="1" applyBorder="1" applyProtection="1"/>
    <xf numFmtId="2" fontId="0" fillId="0" borderId="1" xfId="0" applyNumberFormat="1" applyFill="1" applyBorder="1" applyProtection="1"/>
    <xf numFmtId="2" fontId="7" fillId="0" borderId="1" xfId="1" applyNumberFormat="1" applyFont="1" applyBorder="1" applyProtection="1"/>
    <xf numFmtId="165" fontId="4" fillId="6" borderId="1" xfId="1" applyNumberFormat="1" applyFont="1" applyFill="1" applyBorder="1" applyProtection="1"/>
    <xf numFmtId="10" fontId="4" fillId="6" borderId="1" xfId="1" applyNumberFormat="1" applyFont="1" applyFill="1" applyBorder="1" applyProtection="1"/>
    <xf numFmtId="10" fontId="0" fillId="6" borderId="1" xfId="1" applyNumberFormat="1" applyFont="1" applyFill="1" applyBorder="1" applyProtection="1"/>
    <xf numFmtId="10" fontId="7" fillId="0" borderId="1" xfId="1" applyNumberFormat="1" applyFont="1" applyBorder="1" applyAlignment="1" applyProtection="1">
      <alignment vertical="center"/>
    </xf>
    <xf numFmtId="10" fontId="0" fillId="3" borderId="1" xfId="0" applyNumberFormat="1" applyFill="1" applyBorder="1" applyProtection="1"/>
    <xf numFmtId="10" fontId="3" fillId="4" borderId="1" xfId="1" applyNumberFormat="1" applyFont="1" applyFill="1" applyBorder="1" applyProtection="1"/>
    <xf numFmtId="0" fontId="7" fillId="0" borderId="2" xfId="0" applyFont="1" applyBorder="1" applyAlignment="1" applyProtection="1">
      <alignment vertical="center"/>
    </xf>
    <xf numFmtId="10" fontId="7" fillId="0" borderId="2" xfId="1" applyNumberFormat="1" applyFont="1" applyBorder="1" applyAlignment="1" applyProtection="1">
      <alignment vertical="center"/>
    </xf>
    <xf numFmtId="2" fontId="7" fillId="0" borderId="2" xfId="1" applyNumberFormat="1" applyFont="1" applyBorder="1" applyAlignment="1" applyProtection="1">
      <alignment vertical="center"/>
    </xf>
    <xf numFmtId="164" fontId="0" fillId="0" borderId="2" xfId="1" applyNumberFormat="1" applyFont="1" applyBorder="1" applyAlignment="1" applyProtection="1">
      <alignment vertical="center"/>
    </xf>
    <xf numFmtId="0" fontId="0" fillId="0" borderId="2" xfId="0" applyBorder="1" applyProtection="1"/>
    <xf numFmtId="0" fontId="7" fillId="0" borderId="0" xfId="0" applyFont="1" applyBorder="1" applyAlignment="1" applyProtection="1">
      <alignment vertical="center"/>
    </xf>
    <xf numFmtId="10" fontId="7" fillId="0" borderId="0" xfId="1" applyNumberFormat="1" applyFont="1" applyBorder="1" applyAlignment="1" applyProtection="1">
      <alignment vertical="center"/>
    </xf>
    <xf numFmtId="2" fontId="7" fillId="0" borderId="0" xfId="1" applyNumberFormat="1" applyFont="1" applyBorder="1" applyAlignment="1" applyProtection="1">
      <alignment vertical="center"/>
    </xf>
    <xf numFmtId="164" fontId="0" fillId="0" borderId="0" xfId="1" applyNumberFormat="1" applyFont="1" applyBorder="1" applyAlignment="1" applyProtection="1">
      <alignment vertical="center"/>
    </xf>
    <xf numFmtId="0" fontId="7" fillId="2" borderId="1" xfId="0" applyFont="1" applyFill="1" applyBorder="1" applyAlignment="1" applyProtection="1">
      <alignment vertical="center"/>
    </xf>
    <xf numFmtId="1" fontId="8" fillId="2" borderId="1" xfId="1" applyNumberFormat="1" applyFont="1" applyFill="1" applyBorder="1" applyAlignment="1" applyProtection="1">
      <alignment vertical="center"/>
    </xf>
    <xf numFmtId="2" fontId="7" fillId="2" borderId="1" xfId="1" applyNumberFormat="1" applyFont="1" applyFill="1" applyBorder="1" applyAlignment="1" applyProtection="1">
      <alignment vertical="center"/>
    </xf>
    <xf numFmtId="10" fontId="7" fillId="2" borderId="1" xfId="1" applyNumberFormat="1" applyFont="1" applyFill="1" applyBorder="1" applyAlignment="1" applyProtection="1">
      <alignment vertical="center"/>
    </xf>
    <xf numFmtId="164" fontId="0" fillId="3" borderId="1" xfId="1" applyNumberFormat="1" applyFont="1" applyFill="1" applyBorder="1" applyAlignment="1" applyProtection="1">
      <alignment vertical="center"/>
    </xf>
    <xf numFmtId="0" fontId="0" fillId="4" borderId="1" xfId="0" applyFill="1" applyBorder="1" applyProtection="1"/>
    <xf numFmtId="0" fontId="3" fillId="5" borderId="1" xfId="0" applyFont="1" applyFill="1" applyBorder="1" applyAlignment="1" applyProtection="1">
      <alignment horizontal="left" vertical="center"/>
    </xf>
    <xf numFmtId="10" fontId="0" fillId="4" borderId="1" xfId="1" applyNumberFormat="1" applyFont="1" applyFill="1" applyBorder="1" applyProtection="1"/>
    <xf numFmtId="0" fontId="3" fillId="0" borderId="2" xfId="0" applyFont="1" applyBorder="1" applyAlignment="1" applyProtection="1">
      <alignment vertical="center"/>
    </xf>
    <xf numFmtId="0" fontId="0" fillId="6" borderId="1" xfId="0" applyFill="1" applyBorder="1" applyProtection="1"/>
    <xf numFmtId="0" fontId="3" fillId="0" borderId="0" xfId="0" applyFont="1" applyBorder="1" applyAlignment="1" applyProtection="1">
      <alignment vertical="center"/>
    </xf>
    <xf numFmtId="0" fontId="7" fillId="0" borderId="1" xfId="0" applyFont="1" applyFill="1" applyBorder="1" applyAlignment="1" applyProtection="1">
      <alignment vertical="center"/>
    </xf>
    <xf numFmtId="165" fontId="7" fillId="0" borderId="1" xfId="1" applyNumberFormat="1" applyFont="1" applyFill="1" applyBorder="1" applyAlignment="1" applyProtection="1">
      <alignment vertical="center"/>
    </xf>
    <xf numFmtId="2" fontId="7" fillId="0" borderId="1" xfId="1" applyNumberFormat="1" applyFont="1" applyFill="1" applyBorder="1" applyAlignment="1" applyProtection="1">
      <alignment vertical="center"/>
    </xf>
    <xf numFmtId="10" fontId="7" fillId="0" borderId="1" xfId="1" applyNumberFormat="1" applyFont="1" applyFill="1" applyBorder="1" applyAlignment="1" applyProtection="1">
      <alignment vertical="center"/>
    </xf>
    <xf numFmtId="0" fontId="2" fillId="0" borderId="0" xfId="0" applyFont="1" applyAlignment="1" applyProtection="1">
      <alignment horizontal="center" wrapText="1"/>
    </xf>
    <xf numFmtId="2" fontId="4" fillId="0" borderId="1" xfId="0" applyNumberFormat="1" applyFont="1" applyBorder="1" applyProtection="1">
      <protection locked="0"/>
    </xf>
    <xf numFmtId="0" fontId="7" fillId="0" borderId="1" xfId="0" applyFont="1" applyBorder="1" applyAlignment="1" applyProtection="1">
      <alignment vertical="center"/>
      <protection locked="0"/>
    </xf>
    <xf numFmtId="0" fontId="7" fillId="0" borderId="1" xfId="0" applyFont="1" applyBorder="1" applyProtection="1">
      <protection locked="0"/>
    </xf>
    <xf numFmtId="0" fontId="7" fillId="0" borderId="1" xfId="0" applyFont="1" applyFill="1" applyBorder="1" applyAlignment="1" applyProtection="1">
      <alignment vertical="center"/>
      <protection locked="0"/>
    </xf>
    <xf numFmtId="164" fontId="7" fillId="0" borderId="1" xfId="1" applyNumberFormat="1" applyFont="1" applyFill="1" applyBorder="1" applyAlignment="1" applyProtection="1">
      <alignment vertical="center"/>
    </xf>
    <xf numFmtId="0" fontId="9" fillId="0" borderId="0" xfId="0" applyFont="1" applyAlignment="1" applyProtection="1">
      <alignment horizontal="center" wrapText="1"/>
    </xf>
    <xf numFmtId="0" fontId="0" fillId="2" borderId="1" xfId="0" applyFill="1" applyBorder="1" applyAlignment="1" applyProtection="1">
      <alignment wrapText="1"/>
    </xf>
    <xf numFmtId="2" fontId="3" fillId="2" borderId="1" xfId="1" applyNumberFormat="1" applyFont="1" applyFill="1" applyBorder="1" applyAlignment="1" applyProtection="1">
      <alignment wrapText="1"/>
    </xf>
    <xf numFmtId="0" fontId="0" fillId="3" borderId="1" xfId="0" applyFill="1" applyBorder="1" applyAlignment="1" applyProtection="1">
      <alignment wrapText="1"/>
    </xf>
    <xf numFmtId="2" fontId="0" fillId="2" borderId="1" xfId="0" applyNumberFormat="1" applyFill="1" applyBorder="1" applyAlignment="1" applyProtection="1">
      <alignment wrapText="1"/>
    </xf>
    <xf numFmtId="2" fontId="0" fillId="3" borderId="1" xfId="0" applyNumberFormat="1" applyFill="1" applyBorder="1" applyAlignment="1" applyProtection="1">
      <alignment wrapText="1"/>
    </xf>
    <xf numFmtId="2" fontId="4" fillId="4" borderId="1" xfId="0" applyNumberFormat="1" applyFont="1" applyFill="1" applyBorder="1" applyAlignment="1" applyProtection="1">
      <alignment wrapText="1"/>
    </xf>
    <xf numFmtId="10" fontId="3" fillId="0" borderId="8" xfId="1" applyNumberFormat="1" applyFont="1" applyFill="1" applyBorder="1" applyProtection="1"/>
    <xf numFmtId="0" fontId="3" fillId="0" borderId="8" xfId="0" applyFont="1" applyBorder="1" applyProtection="1"/>
    <xf numFmtId="0" fontId="11" fillId="8" borderId="0" xfId="0" applyFont="1" applyFill="1" applyAlignment="1">
      <alignment horizontal="center" vertical="center" wrapText="1"/>
    </xf>
    <xf numFmtId="0" fontId="0" fillId="0" borderId="9"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10" fillId="7" borderId="3" xfId="0" applyFont="1" applyFill="1" applyBorder="1" applyAlignment="1">
      <alignment horizontal="left" wrapText="1"/>
    </xf>
    <xf numFmtId="0" fontId="10" fillId="7" borderId="6" xfId="0" applyFont="1" applyFill="1" applyBorder="1" applyAlignment="1">
      <alignment horizontal="left" wrapText="1"/>
    </xf>
    <xf numFmtId="0" fontId="10" fillId="7" borderId="4" xfId="0" applyFont="1" applyFill="1" applyBorder="1" applyAlignment="1">
      <alignment horizontal="left" wrapText="1"/>
    </xf>
    <xf numFmtId="0" fontId="9" fillId="0" borderId="0" xfId="0" applyFont="1" applyAlignment="1" applyProtection="1">
      <alignment horizontal="center" wrapText="1"/>
    </xf>
  </cellXfs>
  <cellStyles count="2">
    <cellStyle name="Normal" xfId="0" builtinId="0"/>
    <cellStyle name="Percent" xfId="1" builtinId="5"/>
  </cellStyles>
  <dxfs count="28">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1</xdr:col>
      <xdr:colOff>15240</xdr:colOff>
      <xdr:row>2</xdr:row>
      <xdr:rowOff>15240</xdr:rowOff>
    </xdr:to>
    <xdr:pic>
      <xdr:nvPicPr>
        <xdr:cNvPr id="53" name="Picture 5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14554200" cy="1516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2295525</xdr:colOff>
      <xdr:row>2</xdr:row>
      <xdr:rowOff>1143000</xdr:rowOff>
    </xdr:from>
    <xdr:to>
      <xdr:col>0</xdr:col>
      <xdr:colOff>2825923</xdr:colOff>
      <xdr:row>2</xdr:row>
      <xdr:rowOff>1411247</xdr:rowOff>
    </xdr:to>
    <xdr:pic>
      <xdr:nvPicPr>
        <xdr:cNvPr id="58" name="Picture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2"/>
        <a:stretch>
          <a:fillRect/>
        </a:stretch>
      </xdr:blipFill>
      <xdr:spPr>
        <a:xfrm>
          <a:off x="2295525" y="3779520"/>
          <a:ext cx="530398" cy="268247"/>
        </a:xfrm>
        <a:prstGeom prst="rect">
          <a:avLst/>
        </a:prstGeom>
      </xdr:spPr>
    </xdr:pic>
    <xdr:clientData/>
  </xdr:twoCellAnchor>
  <xdr:twoCellAnchor editAs="oneCell">
    <xdr:from>
      <xdr:col>0</xdr:col>
      <xdr:colOff>19050</xdr:colOff>
      <xdr:row>2</xdr:row>
      <xdr:rowOff>200025</xdr:rowOff>
    </xdr:from>
    <xdr:to>
      <xdr:col>0</xdr:col>
      <xdr:colOff>2276475</xdr:colOff>
      <xdr:row>2</xdr:row>
      <xdr:rowOff>1466850</xdr:rowOff>
    </xdr:to>
    <xdr:pic>
      <xdr:nvPicPr>
        <xdr:cNvPr id="59" name="Picture 5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2836545"/>
          <a:ext cx="22574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2295525</xdr:colOff>
      <xdr:row>2</xdr:row>
      <xdr:rowOff>1143000</xdr:rowOff>
    </xdr:from>
    <xdr:to>
      <xdr:col>0</xdr:col>
      <xdr:colOff>2825923</xdr:colOff>
      <xdr:row>2</xdr:row>
      <xdr:rowOff>1411247</xdr:rowOff>
    </xdr:to>
    <xdr:pic>
      <xdr:nvPicPr>
        <xdr:cNvPr id="60" name="Picture 59">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2"/>
        <a:stretch>
          <a:fillRect/>
        </a:stretch>
      </xdr:blipFill>
      <xdr:spPr>
        <a:xfrm>
          <a:off x="2295525" y="3779520"/>
          <a:ext cx="530398" cy="268247"/>
        </a:xfrm>
        <a:prstGeom prst="rect">
          <a:avLst/>
        </a:prstGeom>
      </xdr:spPr>
    </xdr:pic>
    <xdr:clientData/>
  </xdr:twoCellAnchor>
  <xdr:twoCellAnchor editAs="oneCell">
    <xdr:from>
      <xdr:col>0</xdr:col>
      <xdr:colOff>19050</xdr:colOff>
      <xdr:row>2</xdr:row>
      <xdr:rowOff>200025</xdr:rowOff>
    </xdr:from>
    <xdr:to>
      <xdr:col>0</xdr:col>
      <xdr:colOff>2276475</xdr:colOff>
      <xdr:row>2</xdr:row>
      <xdr:rowOff>1466850</xdr:rowOff>
    </xdr:to>
    <xdr:pic>
      <xdr:nvPicPr>
        <xdr:cNvPr id="61" name="Picture 60">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2836545"/>
          <a:ext cx="22574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5619750</xdr:colOff>
      <xdr:row>3</xdr:row>
      <xdr:rowOff>1247775</xdr:rowOff>
    </xdr:from>
    <xdr:to>
      <xdr:col>0</xdr:col>
      <xdr:colOff>6150148</xdr:colOff>
      <xdr:row>3</xdr:row>
      <xdr:rowOff>1516022</xdr:rowOff>
    </xdr:to>
    <xdr:pic>
      <xdr:nvPicPr>
        <xdr:cNvPr id="66" name="Picture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2"/>
        <a:stretch>
          <a:fillRect/>
        </a:stretch>
      </xdr:blipFill>
      <xdr:spPr>
        <a:xfrm>
          <a:off x="5619750" y="5431155"/>
          <a:ext cx="530398" cy="268247"/>
        </a:xfrm>
        <a:prstGeom prst="rect">
          <a:avLst/>
        </a:prstGeom>
      </xdr:spPr>
    </xdr:pic>
    <xdr:clientData/>
  </xdr:twoCellAnchor>
  <xdr:twoCellAnchor editAs="oneCell">
    <xdr:from>
      <xdr:col>0</xdr:col>
      <xdr:colOff>0</xdr:colOff>
      <xdr:row>3</xdr:row>
      <xdr:rowOff>257175</xdr:rowOff>
    </xdr:from>
    <xdr:to>
      <xdr:col>0</xdr:col>
      <xdr:colOff>5629275</xdr:colOff>
      <xdr:row>3</xdr:row>
      <xdr:rowOff>1504950</xdr:rowOff>
    </xdr:to>
    <xdr:pic>
      <xdr:nvPicPr>
        <xdr:cNvPr id="67" name="Picture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440555"/>
          <a:ext cx="562927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257175</xdr:rowOff>
    </xdr:from>
    <xdr:to>
      <xdr:col>0</xdr:col>
      <xdr:colOff>5629275</xdr:colOff>
      <xdr:row>3</xdr:row>
      <xdr:rowOff>1504950</xdr:rowOff>
    </xdr:to>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440555"/>
          <a:ext cx="562927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10372725</xdr:colOff>
      <xdr:row>4</xdr:row>
      <xdr:rowOff>1209675</xdr:rowOff>
    </xdr:from>
    <xdr:to>
      <xdr:col>0</xdr:col>
      <xdr:colOff>10903123</xdr:colOff>
      <xdr:row>4</xdr:row>
      <xdr:rowOff>1477922</xdr:rowOff>
    </xdr:to>
    <xdr:pic>
      <xdr:nvPicPr>
        <xdr:cNvPr id="74" name="Picture 73">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
        <a:stretch>
          <a:fillRect/>
        </a:stretch>
      </xdr:blipFill>
      <xdr:spPr>
        <a:xfrm>
          <a:off x="10372725" y="6924675"/>
          <a:ext cx="530398" cy="268247"/>
        </a:xfrm>
        <a:prstGeom prst="rect">
          <a:avLst/>
        </a:prstGeom>
      </xdr:spPr>
    </xdr:pic>
    <xdr:clientData/>
  </xdr:twoCellAnchor>
  <xdr:twoCellAnchor editAs="oneCell">
    <xdr:from>
      <xdr:col>0</xdr:col>
      <xdr:colOff>0</xdr:colOff>
      <xdr:row>4</xdr:row>
      <xdr:rowOff>219075</xdr:rowOff>
    </xdr:from>
    <xdr:to>
      <xdr:col>0</xdr:col>
      <xdr:colOff>10334625</xdr:colOff>
      <xdr:row>4</xdr:row>
      <xdr:rowOff>1495424</xdr:rowOff>
    </xdr:to>
    <xdr:pic>
      <xdr:nvPicPr>
        <xdr:cNvPr id="75" name="Picture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5934075"/>
          <a:ext cx="10334625"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219075</xdr:rowOff>
    </xdr:from>
    <xdr:to>
      <xdr:col>0</xdr:col>
      <xdr:colOff>10334625</xdr:colOff>
      <xdr:row>4</xdr:row>
      <xdr:rowOff>1495424</xdr:rowOff>
    </xdr:to>
    <xdr:pic>
      <xdr:nvPicPr>
        <xdr:cNvPr id="77" name="Picture 76">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5934075"/>
          <a:ext cx="10334625"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491490</xdr:colOff>
      <xdr:row>5</xdr:row>
      <xdr:rowOff>1790700</xdr:rowOff>
    </xdr:from>
    <xdr:to>
      <xdr:col>0</xdr:col>
      <xdr:colOff>10218420</xdr:colOff>
      <xdr:row>6</xdr:row>
      <xdr:rowOff>7619</xdr:rowOff>
    </xdr:to>
    <xdr:pic>
      <xdr:nvPicPr>
        <xdr:cNvPr id="94" name="Picture 93">
          <a:extLst>
            <a:ext uri="{FF2B5EF4-FFF2-40B4-BE49-F238E27FC236}">
              <a16:creationId xmlns:a16="http://schemas.microsoft.com/office/drawing/2014/main" id="{00000000-0008-0000-0000-00005E000000}"/>
            </a:ext>
          </a:extLst>
        </xdr:cNvPr>
        <xdr:cNvPicPr>
          <a:picLocks noChangeAspect="1"/>
        </xdr:cNvPicPr>
      </xdr:nvPicPr>
      <xdr:blipFill rotWithShape="1">
        <a:blip xmlns:r="http://schemas.openxmlformats.org/officeDocument/2006/relationships" r:embed="rId6"/>
        <a:srcRect t="11643" r="36708"/>
        <a:stretch/>
      </xdr:blipFill>
      <xdr:spPr>
        <a:xfrm>
          <a:off x="491490" y="8511540"/>
          <a:ext cx="9726930" cy="3413759"/>
        </a:xfrm>
        <a:prstGeom prst="rect">
          <a:avLst/>
        </a:prstGeom>
      </xdr:spPr>
    </xdr:pic>
    <xdr:clientData/>
  </xdr:twoCellAnchor>
  <xdr:twoCellAnchor editAs="oneCell">
    <xdr:from>
      <xdr:col>0</xdr:col>
      <xdr:colOff>8616313</xdr:colOff>
      <xdr:row>5</xdr:row>
      <xdr:rowOff>4951095</xdr:rowOff>
    </xdr:from>
    <xdr:to>
      <xdr:col>0</xdr:col>
      <xdr:colOff>9146711</xdr:colOff>
      <xdr:row>6</xdr:row>
      <xdr:rowOff>22502</xdr:rowOff>
    </xdr:to>
    <xdr:pic>
      <xdr:nvPicPr>
        <xdr:cNvPr id="95" name="Picture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2"/>
        <a:stretch>
          <a:fillRect/>
        </a:stretch>
      </xdr:blipFill>
      <xdr:spPr>
        <a:xfrm>
          <a:off x="8616313" y="11671935"/>
          <a:ext cx="530398" cy="268247"/>
        </a:xfrm>
        <a:prstGeom prst="rect">
          <a:avLst/>
        </a:prstGeom>
        <a:solidFill>
          <a:srgbClr val="C00000"/>
        </a:solidFill>
      </xdr:spPr>
    </xdr:pic>
    <xdr:clientData/>
  </xdr:twoCellAnchor>
  <xdr:twoCellAnchor editAs="oneCell">
    <xdr:from>
      <xdr:col>0</xdr:col>
      <xdr:colOff>0</xdr:colOff>
      <xdr:row>5</xdr:row>
      <xdr:rowOff>1541144</xdr:rowOff>
    </xdr:from>
    <xdr:to>
      <xdr:col>0</xdr:col>
      <xdr:colOff>472440</xdr:colOff>
      <xdr:row>5</xdr:row>
      <xdr:rowOff>1809391</xdr:rowOff>
    </xdr:to>
    <xdr:pic>
      <xdr:nvPicPr>
        <xdr:cNvPr id="96" name="Picture 9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7"/>
        <a:stretch>
          <a:fillRect/>
        </a:stretch>
      </xdr:blipFill>
      <xdr:spPr>
        <a:xfrm rot="10800000">
          <a:off x="0" y="8261984"/>
          <a:ext cx="472440" cy="268247"/>
        </a:xfrm>
        <a:prstGeom prst="rect">
          <a:avLst/>
        </a:prstGeom>
      </xdr:spPr>
    </xdr:pic>
    <xdr:clientData/>
  </xdr:twoCellAnchor>
  <xdr:twoCellAnchor editAs="oneCell">
    <xdr:from>
      <xdr:col>0</xdr:col>
      <xdr:colOff>10544173</xdr:colOff>
      <xdr:row>5</xdr:row>
      <xdr:rowOff>1181100</xdr:rowOff>
    </xdr:from>
    <xdr:to>
      <xdr:col>0</xdr:col>
      <xdr:colOff>11074571</xdr:colOff>
      <xdr:row>5</xdr:row>
      <xdr:rowOff>1449347</xdr:rowOff>
    </xdr:to>
    <xdr:pic>
      <xdr:nvPicPr>
        <xdr:cNvPr id="97" name="Pictur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stretch>
          <a:fillRect/>
        </a:stretch>
      </xdr:blipFill>
      <xdr:spPr>
        <a:xfrm>
          <a:off x="10544173" y="8465820"/>
          <a:ext cx="530398" cy="268247"/>
        </a:xfrm>
        <a:prstGeom prst="rect">
          <a:avLst/>
        </a:prstGeom>
        <a:solidFill>
          <a:srgbClr val="FF0000"/>
        </a:solidFill>
      </xdr:spPr>
    </xdr:pic>
    <xdr:clientData/>
  </xdr:twoCellAnchor>
  <xdr:twoCellAnchor editAs="oneCell">
    <xdr:from>
      <xdr:col>0</xdr:col>
      <xdr:colOff>1905</xdr:colOff>
      <xdr:row>5</xdr:row>
      <xdr:rowOff>1141094</xdr:rowOff>
    </xdr:from>
    <xdr:to>
      <xdr:col>0</xdr:col>
      <xdr:colOff>510540</xdr:colOff>
      <xdr:row>5</xdr:row>
      <xdr:rowOff>1409341</xdr:rowOff>
    </xdr:to>
    <xdr:pic>
      <xdr:nvPicPr>
        <xdr:cNvPr id="98" name="Picture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7"/>
        <a:stretch>
          <a:fillRect/>
        </a:stretch>
      </xdr:blipFill>
      <xdr:spPr>
        <a:xfrm rot="10800000">
          <a:off x="1905" y="7861934"/>
          <a:ext cx="508635" cy="268247"/>
        </a:xfrm>
        <a:prstGeom prst="rect">
          <a:avLst/>
        </a:prstGeom>
      </xdr:spPr>
    </xdr:pic>
    <xdr:clientData/>
  </xdr:twoCellAnchor>
  <xdr:twoCellAnchor editAs="oneCell">
    <xdr:from>
      <xdr:col>0</xdr:col>
      <xdr:colOff>0</xdr:colOff>
      <xdr:row>5</xdr:row>
      <xdr:rowOff>3465194</xdr:rowOff>
    </xdr:from>
    <xdr:to>
      <xdr:col>0</xdr:col>
      <xdr:colOff>464820</xdr:colOff>
      <xdr:row>5</xdr:row>
      <xdr:rowOff>3733441</xdr:rowOff>
    </xdr:to>
    <xdr:pic>
      <xdr:nvPicPr>
        <xdr:cNvPr id="99" name="Pictur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7"/>
        <a:stretch>
          <a:fillRect/>
        </a:stretch>
      </xdr:blipFill>
      <xdr:spPr>
        <a:xfrm rot="10800000">
          <a:off x="0" y="10186034"/>
          <a:ext cx="464820" cy="268247"/>
        </a:xfrm>
        <a:prstGeom prst="rect">
          <a:avLst/>
        </a:prstGeom>
      </xdr:spPr>
    </xdr:pic>
    <xdr:clientData/>
  </xdr:twoCellAnchor>
  <xdr:twoCellAnchor editAs="oneCell">
    <xdr:from>
      <xdr:col>0</xdr:col>
      <xdr:colOff>0</xdr:colOff>
      <xdr:row>5</xdr:row>
      <xdr:rowOff>1912617</xdr:rowOff>
    </xdr:from>
    <xdr:to>
      <xdr:col>0</xdr:col>
      <xdr:colOff>449580</xdr:colOff>
      <xdr:row>5</xdr:row>
      <xdr:rowOff>2180864</xdr:rowOff>
    </xdr:to>
    <xdr:pic>
      <xdr:nvPicPr>
        <xdr:cNvPr id="100" name="Picture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7"/>
        <a:stretch>
          <a:fillRect/>
        </a:stretch>
      </xdr:blipFill>
      <xdr:spPr>
        <a:xfrm rot="10800000">
          <a:off x="0" y="8633457"/>
          <a:ext cx="449580" cy="268247"/>
        </a:xfrm>
        <a:prstGeom prst="rect">
          <a:avLst/>
        </a:prstGeom>
      </xdr:spPr>
    </xdr:pic>
    <xdr:clientData/>
  </xdr:twoCellAnchor>
  <xdr:twoCellAnchor editAs="oneCell">
    <xdr:from>
      <xdr:col>0</xdr:col>
      <xdr:colOff>502920</xdr:colOff>
      <xdr:row>5</xdr:row>
      <xdr:rowOff>497205</xdr:rowOff>
    </xdr:from>
    <xdr:to>
      <xdr:col>0</xdr:col>
      <xdr:colOff>11216640</xdr:colOff>
      <xdr:row>5</xdr:row>
      <xdr:rowOff>1801967</xdr:rowOff>
    </xdr:to>
    <xdr:pic>
      <xdr:nvPicPr>
        <xdr:cNvPr id="101" name="Picture 100">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8"/>
        <a:stretch>
          <a:fillRect/>
        </a:stretch>
      </xdr:blipFill>
      <xdr:spPr>
        <a:xfrm>
          <a:off x="502920" y="7218045"/>
          <a:ext cx="10713720" cy="1304762"/>
        </a:xfrm>
        <a:prstGeom prst="rect">
          <a:avLst/>
        </a:prstGeom>
      </xdr:spPr>
    </xdr:pic>
    <xdr:clientData/>
  </xdr:twoCellAnchor>
  <xdr:twoCellAnchor editAs="oneCell">
    <xdr:from>
      <xdr:col>0</xdr:col>
      <xdr:colOff>209550</xdr:colOff>
      <xdr:row>6</xdr:row>
      <xdr:rowOff>266700</xdr:rowOff>
    </xdr:from>
    <xdr:to>
      <xdr:col>0</xdr:col>
      <xdr:colOff>2905125</xdr:colOff>
      <xdr:row>6</xdr:row>
      <xdr:rowOff>1676400</xdr:rowOff>
    </xdr:to>
    <xdr:pic>
      <xdr:nvPicPr>
        <xdr:cNvPr id="103" name="Picture 102">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9550" y="12748260"/>
          <a:ext cx="26955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209550</xdr:colOff>
      <xdr:row>6</xdr:row>
      <xdr:rowOff>266700</xdr:rowOff>
    </xdr:from>
    <xdr:to>
      <xdr:col>0</xdr:col>
      <xdr:colOff>2905125</xdr:colOff>
      <xdr:row>6</xdr:row>
      <xdr:rowOff>1676400</xdr:rowOff>
    </xdr:to>
    <xdr:pic>
      <xdr:nvPicPr>
        <xdr:cNvPr id="104" name="Picture 103">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9550" y="12748260"/>
          <a:ext cx="26955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tabSelected="1" workbookViewId="0">
      <selection activeCell="A3" sqref="A3"/>
    </sheetView>
  </sheetViews>
  <sheetFormatPr defaultRowHeight="14.4" x14ac:dyDescent="0.3"/>
  <cols>
    <col min="1" max="1" width="212" customWidth="1"/>
  </cols>
  <sheetData>
    <row r="1" spans="1:1" ht="46.8" x14ac:dyDescent="0.3">
      <c r="A1" s="154" t="s">
        <v>111</v>
      </c>
    </row>
    <row r="2" spans="1:1" ht="120" customHeight="1" x14ac:dyDescent="0.3"/>
    <row r="3" spans="1:1" ht="118.2" customHeight="1" x14ac:dyDescent="0.3">
      <c r="A3" s="155" t="s">
        <v>112</v>
      </c>
    </row>
    <row r="4" spans="1:1" ht="120" customHeight="1" x14ac:dyDescent="0.3">
      <c r="A4" s="155" t="s">
        <v>113</v>
      </c>
    </row>
    <row r="5" spans="1:1" ht="124.2" customHeight="1" x14ac:dyDescent="0.3">
      <c r="A5" s="156" t="s">
        <v>114</v>
      </c>
    </row>
    <row r="6" spans="1:1" ht="409.2" customHeight="1" x14ac:dyDescent="0.3">
      <c r="A6" s="155" t="s">
        <v>115</v>
      </c>
    </row>
    <row r="7" spans="1:1" ht="136.19999999999999" customHeight="1" thickBot="1" x14ac:dyDescent="0.35">
      <c r="A7" s="157" t="s">
        <v>116</v>
      </c>
    </row>
    <row r="8" spans="1:1" ht="15" thickTop="1" x14ac:dyDescent="0.3"/>
  </sheetData>
  <sheetProtection algorithmName="SHA-512" hashValue="uA6N+WxQzopXrrYi3rRPq4MFcp7WXFPjSHSEXrmW1Mumdi2BP+KZ6CdQAallRVzev3LRnJu66jziB9TIwKyLVw==" saltValue="XlTKnfS6Y8jHZ1uZZeWDc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88"/>
  <sheetViews>
    <sheetView topLeftCell="A47" workbookViewId="0">
      <pane xSplit="1" topLeftCell="B1" activePane="topRight" state="frozen"/>
      <selection pane="topRight" activeCell="A11" sqref="A11:XFD11"/>
    </sheetView>
  </sheetViews>
  <sheetFormatPr defaultRowHeight="14.4" x14ac:dyDescent="0.3"/>
  <cols>
    <col min="1" max="1" width="17.44140625" customWidth="1"/>
    <col min="4" max="4" width="15.77734375" customWidth="1"/>
    <col min="5" max="5" width="13.77734375" customWidth="1"/>
    <col min="6" max="6" width="14.88671875" customWidth="1"/>
    <col min="7" max="7" width="15.33203125" customWidth="1"/>
    <col min="8" max="8" width="15.5546875" customWidth="1"/>
    <col min="9" max="9" width="15.109375" customWidth="1"/>
    <col min="10" max="10" width="15.88671875" bestFit="1" customWidth="1"/>
    <col min="11" max="11" width="14.109375" customWidth="1"/>
    <col min="12" max="12" width="14" customWidth="1"/>
    <col min="13" max="13" width="13.88671875" customWidth="1"/>
    <col min="14" max="14" width="16.109375" customWidth="1"/>
    <col min="15" max="15" width="11.6640625" hidden="1" customWidth="1"/>
    <col min="16" max="16" width="14.33203125" customWidth="1"/>
    <col min="17" max="17" width="13.77734375" customWidth="1"/>
    <col min="18" max="18" width="14.44140625" customWidth="1"/>
    <col min="19" max="19" width="15.33203125" customWidth="1"/>
    <col min="20" max="20" width="13.21875" hidden="1" customWidth="1"/>
    <col min="21" max="21" width="13.6640625" customWidth="1"/>
    <col min="22" max="22" width="15.33203125" customWidth="1"/>
    <col min="23" max="23" width="13.109375" customWidth="1"/>
    <col min="24" max="24" width="15.5546875" customWidth="1"/>
    <col min="25" max="25" width="13.77734375" hidden="1" customWidth="1"/>
    <col min="26" max="26" width="14.88671875" customWidth="1"/>
    <col min="28" max="28" width="15.21875" customWidth="1"/>
    <col min="29" max="29" width="14" customWidth="1"/>
    <col min="30" max="30" width="17.77734375" hidden="1" customWidth="1"/>
    <col min="31" max="31" width="16.109375" customWidth="1"/>
    <col min="32" max="32" width="12" customWidth="1"/>
    <col min="33" max="33" width="13.5546875" customWidth="1"/>
    <col min="34" max="34" width="12.6640625" customWidth="1"/>
    <col min="35" max="35" width="13.88671875" hidden="1" customWidth="1"/>
    <col min="36" max="36" width="13.21875" customWidth="1"/>
    <col min="37" max="37" width="11.77734375" customWidth="1"/>
    <col min="38" max="38" width="13.5546875" customWidth="1"/>
    <col min="39" max="39" width="11.6640625" customWidth="1"/>
  </cols>
  <sheetData>
    <row r="1" spans="1:40" ht="43.8" thickBot="1" x14ac:dyDescent="0.35">
      <c r="A1" s="45" t="s">
        <v>48</v>
      </c>
      <c r="B1" s="45" t="s">
        <v>105</v>
      </c>
      <c r="C1" s="85" t="s">
        <v>79</v>
      </c>
      <c r="D1" s="42" t="s">
        <v>51</v>
      </c>
      <c r="E1" s="42" t="s">
        <v>52</v>
      </c>
      <c r="F1" s="42" t="s">
        <v>53</v>
      </c>
      <c r="G1" s="85" t="s">
        <v>54</v>
      </c>
      <c r="H1" s="44" t="s">
        <v>55</v>
      </c>
      <c r="I1" s="87" t="s">
        <v>13</v>
      </c>
      <c r="J1" s="87" t="s">
        <v>56</v>
      </c>
      <c r="K1" s="87" t="s">
        <v>57</v>
      </c>
      <c r="L1" s="87" t="s">
        <v>58</v>
      </c>
      <c r="M1" s="90" t="s">
        <v>59</v>
      </c>
      <c r="N1" s="54" t="s">
        <v>38</v>
      </c>
      <c r="O1" s="82"/>
    </row>
    <row r="2" spans="1:40" ht="15" thickBot="1" x14ac:dyDescent="0.35">
      <c r="A2" s="124"/>
      <c r="B2" s="124"/>
      <c r="C2" s="125">
        <v>15</v>
      </c>
      <c r="D2" s="126"/>
      <c r="E2" s="126"/>
      <c r="F2" s="126"/>
      <c r="G2" s="127"/>
      <c r="H2" s="128"/>
      <c r="I2" s="92"/>
      <c r="J2" s="92"/>
      <c r="K2" s="92"/>
      <c r="L2" s="92"/>
      <c r="M2" s="94"/>
      <c r="N2" s="129"/>
      <c r="O2" s="82"/>
    </row>
    <row r="3" spans="1:40" ht="15" thickBot="1" x14ac:dyDescent="0.35">
      <c r="A3" s="95" t="s">
        <v>80</v>
      </c>
      <c r="B3" s="143"/>
      <c r="C3" s="144">
        <f>B3/C2</f>
        <v>0</v>
      </c>
      <c r="D3" s="136">
        <f>C3*D45</f>
        <v>0</v>
      </c>
      <c r="E3" s="137"/>
      <c r="F3" s="39"/>
      <c r="G3" s="136">
        <f>F3/40</f>
        <v>0</v>
      </c>
      <c r="H3" s="100" t="e">
        <f>G3/D3</f>
        <v>#DIV/0!</v>
      </c>
      <c r="I3" s="101">
        <f>C3*E45</f>
        <v>0</v>
      </c>
      <c r="J3" s="102"/>
      <c r="K3" s="38"/>
      <c r="L3" s="101">
        <f>K3/40</f>
        <v>0</v>
      </c>
      <c r="M3" s="103" t="e">
        <f>L3/I3</f>
        <v>#DIV/0!</v>
      </c>
      <c r="N3" s="131" t="e">
        <f>AVERAGE(M3,H3)</f>
        <v>#DIV/0!</v>
      </c>
      <c r="O3" s="152"/>
    </row>
    <row r="4" spans="1:40" ht="15" thickBot="1" x14ac:dyDescent="0.35">
      <c r="A4" s="95" t="s">
        <v>47</v>
      </c>
      <c r="B4" s="135"/>
      <c r="C4" s="144">
        <f>C3</f>
        <v>0</v>
      </c>
      <c r="D4" s="137"/>
      <c r="E4" s="137"/>
      <c r="F4" s="137"/>
      <c r="G4" s="138"/>
      <c r="H4" s="100" t="e">
        <f>H3</f>
        <v>#DIV/0!</v>
      </c>
      <c r="I4" s="102"/>
      <c r="J4" s="102"/>
      <c r="K4" s="102"/>
      <c r="L4" s="102"/>
      <c r="M4" s="103" t="e">
        <f>M3</f>
        <v>#DIV/0!</v>
      </c>
      <c r="N4" s="114" t="e">
        <f>N3</f>
        <v>#DIV/0!</v>
      </c>
    </row>
    <row r="6" spans="1:40" ht="15" thickBot="1" x14ac:dyDescent="0.35"/>
    <row r="7" spans="1:40" ht="43.8" thickBot="1" x14ac:dyDescent="0.35">
      <c r="A7" s="45" t="s">
        <v>48</v>
      </c>
      <c r="B7" s="45" t="s">
        <v>105</v>
      </c>
      <c r="C7" s="85" t="s">
        <v>50</v>
      </c>
      <c r="D7" s="42" t="s">
        <v>51</v>
      </c>
      <c r="E7" s="42" t="s">
        <v>52</v>
      </c>
      <c r="F7" s="42" t="s">
        <v>53</v>
      </c>
      <c r="G7" s="85" t="s">
        <v>54</v>
      </c>
      <c r="H7" s="44" t="s">
        <v>55</v>
      </c>
      <c r="I7" s="87" t="s">
        <v>13</v>
      </c>
      <c r="J7" s="87" t="s">
        <v>56</v>
      </c>
      <c r="K7" s="87" t="s">
        <v>57</v>
      </c>
      <c r="L7" s="87" t="s">
        <v>58</v>
      </c>
      <c r="M7" s="90" t="s">
        <v>59</v>
      </c>
      <c r="N7" s="45" t="s">
        <v>18</v>
      </c>
      <c r="O7" s="45" t="s">
        <v>19</v>
      </c>
      <c r="P7" s="45" t="s">
        <v>20</v>
      </c>
      <c r="Q7" s="45" t="s">
        <v>21</v>
      </c>
      <c r="R7" s="89" t="s">
        <v>60</v>
      </c>
      <c r="S7" s="45" t="s">
        <v>23</v>
      </c>
      <c r="T7" s="45" t="s">
        <v>24</v>
      </c>
      <c r="U7" s="45" t="s">
        <v>25</v>
      </c>
      <c r="V7" s="45" t="s">
        <v>26</v>
      </c>
      <c r="W7" s="90" t="s">
        <v>61</v>
      </c>
      <c r="X7" s="45" t="s">
        <v>28</v>
      </c>
      <c r="Y7" s="45" t="s">
        <v>29</v>
      </c>
      <c r="Z7" s="45" t="s">
        <v>30</v>
      </c>
      <c r="AA7" s="45" t="s">
        <v>31</v>
      </c>
      <c r="AB7" s="44" t="s">
        <v>32</v>
      </c>
      <c r="AC7" s="91" t="s">
        <v>38</v>
      </c>
      <c r="AD7" s="69"/>
    </row>
    <row r="8" spans="1:40" ht="15" thickBot="1" x14ac:dyDescent="0.35">
      <c r="A8" s="146"/>
      <c r="B8" s="52"/>
      <c r="C8" s="93">
        <v>35</v>
      </c>
      <c r="D8" s="147"/>
      <c r="E8" s="147"/>
      <c r="F8" s="147"/>
      <c r="G8" s="93"/>
      <c r="H8" s="148"/>
      <c r="I8" s="149"/>
      <c r="J8" s="149"/>
      <c r="K8" s="149"/>
      <c r="L8" s="149"/>
      <c r="M8" s="150"/>
      <c r="N8" s="149"/>
      <c r="O8" s="149"/>
      <c r="P8" s="149"/>
      <c r="Q8" s="149"/>
      <c r="R8" s="150"/>
      <c r="S8" s="149"/>
      <c r="T8" s="149"/>
      <c r="U8" s="149"/>
      <c r="V8" s="149"/>
      <c r="W8" s="150"/>
      <c r="X8" s="149"/>
      <c r="Y8" s="149"/>
      <c r="Z8" s="149"/>
      <c r="AA8" s="149"/>
      <c r="AB8" s="150"/>
      <c r="AC8" s="151"/>
      <c r="AD8" s="69"/>
    </row>
    <row r="9" spans="1:40" ht="15" thickBot="1" x14ac:dyDescent="0.35">
      <c r="A9" s="95" t="s">
        <v>62</v>
      </c>
      <c r="B9" s="141"/>
      <c r="C9" s="97">
        <f>B9/C8</f>
        <v>0</v>
      </c>
      <c r="D9" s="98">
        <f>C9*D48</f>
        <v>0</v>
      </c>
      <c r="E9" s="99"/>
      <c r="F9" s="36"/>
      <c r="G9" s="98">
        <f>F9/40</f>
        <v>0</v>
      </c>
      <c r="H9" s="100" t="e">
        <f>G9/D9</f>
        <v>#DIV/0!</v>
      </c>
      <c r="I9" s="101">
        <f>C9*E48</f>
        <v>0</v>
      </c>
      <c r="J9" s="102"/>
      <c r="K9" s="38"/>
      <c r="L9" s="101">
        <f>K9/40</f>
        <v>0</v>
      </c>
      <c r="M9" s="103" t="e">
        <f>L9/I9</f>
        <v>#DIV/0!</v>
      </c>
      <c r="N9" s="65">
        <f>C9*F48</f>
        <v>0</v>
      </c>
      <c r="O9" s="62"/>
      <c r="P9" s="32"/>
      <c r="Q9" s="65">
        <f>P9/40</f>
        <v>0</v>
      </c>
      <c r="R9" s="104" t="e">
        <f>Q9/N9</f>
        <v>#DIV/0!</v>
      </c>
      <c r="S9" s="105">
        <f>C9*G48</f>
        <v>0</v>
      </c>
      <c r="T9" s="106"/>
      <c r="U9" s="35"/>
      <c r="V9" s="105">
        <f>U9/40</f>
        <v>0</v>
      </c>
      <c r="W9" s="103" t="e">
        <f>V9/S9</f>
        <v>#DIV/0!</v>
      </c>
      <c r="X9" s="65">
        <f>C9*H48</f>
        <v>0</v>
      </c>
      <c r="Y9" s="62"/>
      <c r="Z9" s="32"/>
      <c r="AA9" s="101">
        <f>Z9/40</f>
        <v>0</v>
      </c>
      <c r="AB9" s="103" t="e">
        <f>AA9/X9</f>
        <v>#DIV/0!</v>
      </c>
      <c r="AC9" s="68" t="e">
        <f>AVERAGE(AB9,W9,R9,M9,H9)</f>
        <v>#DIV/0!</v>
      </c>
      <c r="AD9" s="69"/>
    </row>
    <row r="10" spans="1:40" ht="15" thickBot="1" x14ac:dyDescent="0.35">
      <c r="A10" s="95" t="s">
        <v>63</v>
      </c>
      <c r="B10" s="141"/>
      <c r="C10" s="97">
        <f>B10/C8</f>
        <v>0</v>
      </c>
      <c r="D10" s="98">
        <f>C10*D49</f>
        <v>0</v>
      </c>
      <c r="E10" s="99"/>
      <c r="F10" s="36"/>
      <c r="G10" s="98">
        <f>F10/40</f>
        <v>0</v>
      </c>
      <c r="H10" s="100" t="e">
        <f>G10/D10</f>
        <v>#DIV/0!</v>
      </c>
      <c r="I10" s="101">
        <f>C10*E49</f>
        <v>0</v>
      </c>
      <c r="J10" s="102"/>
      <c r="K10" s="38"/>
      <c r="L10" s="101">
        <f>K10/40</f>
        <v>0</v>
      </c>
      <c r="M10" s="103" t="e">
        <f>L10/I10</f>
        <v>#DIV/0!</v>
      </c>
      <c r="N10" s="65">
        <f>C10*F49</f>
        <v>0</v>
      </c>
      <c r="O10" s="62"/>
      <c r="P10" s="32"/>
      <c r="Q10" s="65">
        <f>P10/40</f>
        <v>0</v>
      </c>
      <c r="R10" s="104" t="e">
        <f>Q10/N10</f>
        <v>#DIV/0!</v>
      </c>
      <c r="S10" s="105">
        <f>C10*G49</f>
        <v>0</v>
      </c>
      <c r="T10" s="106"/>
      <c r="U10" s="35"/>
      <c r="V10" s="105">
        <f>U10/40</f>
        <v>0</v>
      </c>
      <c r="W10" s="103" t="e">
        <f>V10/S10</f>
        <v>#DIV/0!</v>
      </c>
      <c r="X10" s="65">
        <f>C10*H49</f>
        <v>0</v>
      </c>
      <c r="Y10" s="107"/>
      <c r="Z10" s="33"/>
      <c r="AA10" s="101">
        <f>Z10/40</f>
        <v>0</v>
      </c>
      <c r="AB10" s="103" t="e">
        <f>AA10/X10</f>
        <v>#DIV/0!</v>
      </c>
      <c r="AC10" s="68" t="e">
        <f>AVERAGE(AB10,W10,R10,M10,H10)</f>
        <v>#DIV/0!</v>
      </c>
      <c r="AD10" s="69"/>
    </row>
    <row r="11" spans="1:40" ht="15" thickBot="1" x14ac:dyDescent="0.35">
      <c r="A11" s="70" t="s">
        <v>64</v>
      </c>
      <c r="B11" s="142"/>
      <c r="C11" s="97">
        <f>B11/C8</f>
        <v>0</v>
      </c>
      <c r="D11" s="98">
        <f>C11*D50</f>
        <v>0</v>
      </c>
      <c r="E11" s="108"/>
      <c r="F11" s="37"/>
      <c r="G11" s="98">
        <f>F11/40</f>
        <v>0</v>
      </c>
      <c r="H11" s="100" t="e">
        <f>G11/D11</f>
        <v>#DIV/0!</v>
      </c>
      <c r="I11" s="101">
        <f>C11*E50</f>
        <v>0</v>
      </c>
      <c r="J11" s="102"/>
      <c r="K11" s="38"/>
      <c r="L11" s="101">
        <f>K11/40</f>
        <v>0</v>
      </c>
      <c r="M11" s="103" t="e">
        <f>L11/I11</f>
        <v>#DIV/0!</v>
      </c>
      <c r="N11" s="65">
        <f>C11*F50</f>
        <v>0</v>
      </c>
      <c r="O11" s="62"/>
      <c r="P11" s="32"/>
      <c r="Q11" s="65">
        <f>P11/40</f>
        <v>0</v>
      </c>
      <c r="R11" s="104" t="e">
        <f>Q11/N11</f>
        <v>#DIV/0!</v>
      </c>
      <c r="S11" s="109"/>
      <c r="T11" s="110"/>
      <c r="U11" s="109"/>
      <c r="V11" s="109"/>
      <c r="W11" s="111"/>
      <c r="X11" s="65">
        <f>C11*H50</f>
        <v>0</v>
      </c>
      <c r="Y11" s="107"/>
      <c r="Z11" s="33"/>
      <c r="AA11" s="101">
        <f>Z11/40</f>
        <v>0</v>
      </c>
      <c r="AB11" s="103" t="e">
        <f>AA11/X11</f>
        <v>#DIV/0!</v>
      </c>
      <c r="AC11" s="68" t="e">
        <f>AVERAGE(AB11,R11,M11,H11)</f>
        <v>#DIV/0!</v>
      </c>
      <c r="AD11" s="69"/>
    </row>
    <row r="12" spans="1:40" ht="15" thickBot="1" x14ac:dyDescent="0.35">
      <c r="A12" s="95" t="s">
        <v>65</v>
      </c>
      <c r="B12" s="141"/>
      <c r="C12" s="97">
        <f>B12/C8</f>
        <v>0</v>
      </c>
      <c r="D12" s="98">
        <f>C12*D51</f>
        <v>0</v>
      </c>
      <c r="E12" s="99"/>
      <c r="F12" s="36"/>
      <c r="G12" s="98">
        <f>F12/40</f>
        <v>0</v>
      </c>
      <c r="H12" s="103" t="e">
        <f>G12/D12</f>
        <v>#DIV/0!</v>
      </c>
      <c r="I12" s="101">
        <f>C12*E51</f>
        <v>0</v>
      </c>
      <c r="J12" s="102"/>
      <c r="K12" s="38"/>
      <c r="L12" s="101">
        <f>K12/40</f>
        <v>0</v>
      </c>
      <c r="M12" s="103" t="e">
        <f>L12/I12</f>
        <v>#DIV/0!</v>
      </c>
      <c r="N12" s="65">
        <f>C12*F51</f>
        <v>0</v>
      </c>
      <c r="O12" s="62"/>
      <c r="P12" s="32"/>
      <c r="Q12" s="65">
        <f>P12/40</f>
        <v>0</v>
      </c>
      <c r="R12" s="104" t="e">
        <f>Q12/N12</f>
        <v>#DIV/0!</v>
      </c>
      <c r="S12" s="109"/>
      <c r="T12" s="110"/>
      <c r="U12" s="109"/>
      <c r="V12" s="109"/>
      <c r="W12" s="111"/>
      <c r="X12" s="65">
        <f>C12*H51</f>
        <v>0</v>
      </c>
      <c r="Y12" s="107"/>
      <c r="Z12" s="33"/>
      <c r="AA12" s="101">
        <f>Z12/40</f>
        <v>0</v>
      </c>
      <c r="AB12" s="103" t="e">
        <f>AA12/X12</f>
        <v>#DIV/0!</v>
      </c>
      <c r="AC12" s="68" t="e">
        <f>AVERAGE(AB12,R12,M12,H12)</f>
        <v>#DIV/0!</v>
      </c>
      <c r="AD12" s="152"/>
    </row>
    <row r="13" spans="1:40" ht="15" thickBot="1" x14ac:dyDescent="0.35">
      <c r="A13" s="95" t="s">
        <v>47</v>
      </c>
      <c r="B13" s="96"/>
      <c r="C13" s="97">
        <f>SUM(C9:C12)</f>
        <v>0</v>
      </c>
      <c r="D13" s="99"/>
      <c r="E13" s="99"/>
      <c r="F13" s="99"/>
      <c r="G13" s="112"/>
      <c r="H13" s="100" t="e">
        <f>SUM(H9:H12)</f>
        <v>#DIV/0!</v>
      </c>
      <c r="I13" s="57"/>
      <c r="J13" s="57"/>
      <c r="K13" s="57"/>
      <c r="L13" s="57"/>
      <c r="M13" s="103" t="e">
        <f>SUM(M9:M12)</f>
        <v>#DIV/0!</v>
      </c>
      <c r="N13" s="57"/>
      <c r="O13" s="57"/>
      <c r="P13" s="65"/>
      <c r="Q13" s="57"/>
      <c r="R13" s="103" t="e">
        <f>SUM(R9:R12)</f>
        <v>#DIV/0!</v>
      </c>
      <c r="S13" s="57"/>
      <c r="T13" s="57"/>
      <c r="U13" s="65"/>
      <c r="V13" s="57"/>
      <c r="W13" s="103" t="e">
        <f>SUM(W9:W10)</f>
        <v>#DIV/0!</v>
      </c>
      <c r="X13" s="57"/>
      <c r="Y13" s="57"/>
      <c r="Z13" s="65"/>
      <c r="AA13" s="57"/>
      <c r="AB13" s="113" t="e">
        <f>SUM(AB9:AB12)</f>
        <v>#DIV/0!</v>
      </c>
      <c r="AC13" s="114" t="e">
        <f>AVERAGE(AB13,W13,R13,M13,H13)</f>
        <v>#DIV/0!</v>
      </c>
      <c r="AD13" s="69"/>
    </row>
    <row r="15" spans="1:40" ht="15" thickBot="1" x14ac:dyDescent="0.35"/>
    <row r="16" spans="1:40" ht="58.2" thickBot="1" x14ac:dyDescent="0.35">
      <c r="A16" s="40" t="s">
        <v>48</v>
      </c>
      <c r="B16" s="40" t="s">
        <v>105</v>
      </c>
      <c r="C16" s="83" t="s">
        <v>66</v>
      </c>
      <c r="D16" s="84" t="s">
        <v>51</v>
      </c>
      <c r="E16" s="84" t="s">
        <v>52</v>
      </c>
      <c r="F16" s="84" t="s">
        <v>53</v>
      </c>
      <c r="G16" s="85" t="s">
        <v>54</v>
      </c>
      <c r="H16" s="46" t="s">
        <v>55</v>
      </c>
      <c r="I16" s="86" t="s">
        <v>13</v>
      </c>
      <c r="J16" s="86" t="s">
        <v>56</v>
      </c>
      <c r="K16" s="87" t="s">
        <v>57</v>
      </c>
      <c r="L16" s="87" t="s">
        <v>58</v>
      </c>
      <c r="M16" s="88" t="s">
        <v>59</v>
      </c>
      <c r="N16" s="40" t="s">
        <v>18</v>
      </c>
      <c r="O16" s="40" t="s">
        <v>19</v>
      </c>
      <c r="P16" s="45" t="s">
        <v>20</v>
      </c>
      <c r="Q16" s="45" t="s">
        <v>21</v>
      </c>
      <c r="R16" s="89" t="s">
        <v>60</v>
      </c>
      <c r="S16" s="45" t="s">
        <v>23</v>
      </c>
      <c r="T16" s="40" t="s">
        <v>24</v>
      </c>
      <c r="U16" s="45" t="s">
        <v>25</v>
      </c>
      <c r="V16" s="45" t="s">
        <v>26</v>
      </c>
      <c r="W16" s="90" t="s">
        <v>61</v>
      </c>
      <c r="X16" s="45" t="s">
        <v>28</v>
      </c>
      <c r="Y16" s="40" t="s">
        <v>29</v>
      </c>
      <c r="Z16" s="45" t="s">
        <v>30</v>
      </c>
      <c r="AA16" s="45" t="s">
        <v>31</v>
      </c>
      <c r="AB16" s="46" t="s">
        <v>32</v>
      </c>
      <c r="AC16" s="45" t="s">
        <v>67</v>
      </c>
      <c r="AD16" s="45" t="s">
        <v>68</v>
      </c>
      <c r="AE16" s="45" t="s">
        <v>69</v>
      </c>
      <c r="AF16" s="45" t="s">
        <v>70</v>
      </c>
      <c r="AG16" s="44" t="s">
        <v>71</v>
      </c>
      <c r="AH16" s="45" t="s">
        <v>72</v>
      </c>
      <c r="AI16" s="45" t="s">
        <v>73</v>
      </c>
      <c r="AJ16" s="45" t="s">
        <v>74</v>
      </c>
      <c r="AK16" s="45" t="s">
        <v>75</v>
      </c>
      <c r="AL16" s="44" t="s">
        <v>76</v>
      </c>
      <c r="AM16" s="54" t="s">
        <v>38</v>
      </c>
      <c r="AN16" s="69"/>
    </row>
    <row r="17" spans="1:40" ht="15" thickBot="1" x14ac:dyDescent="0.35">
      <c r="A17" s="124"/>
      <c r="B17" s="124"/>
      <c r="C17" s="125">
        <v>12</v>
      </c>
      <c r="D17" s="126"/>
      <c r="E17" s="126"/>
      <c r="F17" s="126"/>
      <c r="G17" s="127"/>
      <c r="H17" s="128"/>
      <c r="I17" s="92"/>
      <c r="J17" s="92"/>
      <c r="K17" s="92"/>
      <c r="L17" s="92"/>
      <c r="M17" s="94"/>
      <c r="N17" s="92"/>
      <c r="O17" s="92"/>
      <c r="P17" s="92"/>
      <c r="Q17" s="92"/>
      <c r="R17" s="94"/>
      <c r="S17" s="92"/>
      <c r="T17" s="92"/>
      <c r="U17" s="92"/>
      <c r="V17" s="92"/>
      <c r="W17" s="94"/>
      <c r="X17" s="92"/>
      <c r="Y17" s="92"/>
      <c r="Z17" s="92"/>
      <c r="AA17" s="92"/>
      <c r="AB17" s="94"/>
      <c r="AC17" s="92"/>
      <c r="AD17" s="92"/>
      <c r="AE17" s="92"/>
      <c r="AF17" s="92"/>
      <c r="AG17" s="94"/>
      <c r="AH17" s="92"/>
      <c r="AI17" s="92"/>
      <c r="AJ17" s="92"/>
      <c r="AK17" s="92"/>
      <c r="AL17" s="94"/>
      <c r="AM17" s="129"/>
      <c r="AN17" s="69"/>
    </row>
    <row r="18" spans="1:40" ht="15" thickBot="1" x14ac:dyDescent="0.35">
      <c r="A18" s="95" t="s">
        <v>77</v>
      </c>
      <c r="B18" s="141"/>
      <c r="C18" s="97">
        <f>B18/C17</f>
        <v>0</v>
      </c>
      <c r="D18" s="98">
        <f>C18*D54</f>
        <v>0</v>
      </c>
      <c r="E18" s="99"/>
      <c r="F18" s="36"/>
      <c r="G18" s="98">
        <f>F18/40</f>
        <v>0</v>
      </c>
      <c r="H18" s="100" t="e">
        <f>G18/D18</f>
        <v>#DIV/0!</v>
      </c>
      <c r="I18" s="65">
        <f>C18*G54</f>
        <v>0</v>
      </c>
      <c r="J18" s="57"/>
      <c r="K18" s="34"/>
      <c r="L18" s="65">
        <f>K18/40</f>
        <v>0</v>
      </c>
      <c r="M18" s="103" t="e">
        <f>L18/I18</f>
        <v>#DIV/0!</v>
      </c>
      <c r="N18" s="65">
        <f>C18*H54</f>
        <v>0</v>
      </c>
      <c r="O18" s="57"/>
      <c r="P18" s="34"/>
      <c r="Q18" s="65">
        <f>P18/40</f>
        <v>0</v>
      </c>
      <c r="R18" s="103" t="e">
        <f>Q18/N18</f>
        <v>#DIV/0!</v>
      </c>
      <c r="S18" s="65">
        <f>C18*I54</f>
        <v>0</v>
      </c>
      <c r="T18" s="57"/>
      <c r="U18" s="34"/>
      <c r="V18" s="65">
        <f>U18/40</f>
        <v>0</v>
      </c>
      <c r="W18" s="103" t="e">
        <f>V18/S18</f>
        <v>#DIV/0!</v>
      </c>
      <c r="X18" s="65">
        <f>C18*J54</f>
        <v>0</v>
      </c>
      <c r="Y18" s="57"/>
      <c r="Z18" s="34"/>
      <c r="AA18" s="65">
        <f>Z18/40</f>
        <v>0</v>
      </c>
      <c r="AB18" s="103" t="e">
        <f>AA18/X18</f>
        <v>#DIV/0!</v>
      </c>
      <c r="AC18" s="65">
        <f>C18*F54</f>
        <v>0</v>
      </c>
      <c r="AD18" s="57"/>
      <c r="AE18" s="34"/>
      <c r="AF18" s="65">
        <f>AE18/40</f>
        <v>0</v>
      </c>
      <c r="AG18" s="103" t="e">
        <f>AF18/AC18</f>
        <v>#DIV/0!</v>
      </c>
      <c r="AH18" s="65">
        <f>C18*E54</f>
        <v>0</v>
      </c>
      <c r="AI18" s="57"/>
      <c r="AJ18" s="34"/>
      <c r="AK18" s="65">
        <f>AJ18/40</f>
        <v>0</v>
      </c>
      <c r="AL18" s="103" t="e">
        <f>AK18/AH18</f>
        <v>#DIV/0!</v>
      </c>
      <c r="AM18" s="131" t="e">
        <f>AVERAGE(AL18,AG18,AB18,W18,R18,M18,H18)</f>
        <v>#DIV/0!</v>
      </c>
      <c r="AN18" s="69"/>
    </row>
    <row r="19" spans="1:40" ht="15" thickBot="1" x14ac:dyDescent="0.35">
      <c r="A19" s="95" t="s">
        <v>78</v>
      </c>
      <c r="B19" s="141"/>
      <c r="C19" s="97">
        <f>B19/C17</f>
        <v>0</v>
      </c>
      <c r="D19" s="98">
        <f>C19*D55</f>
        <v>0</v>
      </c>
      <c r="E19" s="99"/>
      <c r="F19" s="36"/>
      <c r="G19" s="98">
        <f>F19/40</f>
        <v>0</v>
      </c>
      <c r="H19" s="100" t="e">
        <f>G19/D19</f>
        <v>#DIV/0!</v>
      </c>
      <c r="I19" s="133"/>
      <c r="J19" s="133"/>
      <c r="K19" s="133"/>
      <c r="L19" s="133"/>
      <c r="M19" s="133"/>
      <c r="N19" s="65">
        <f>C19*H55</f>
        <v>0</v>
      </c>
      <c r="O19" s="57"/>
      <c r="P19" s="34"/>
      <c r="Q19" s="65">
        <f>P19/40</f>
        <v>0</v>
      </c>
      <c r="R19" s="103" t="e">
        <f>Q19/N19</f>
        <v>#DIV/0!</v>
      </c>
      <c r="S19" s="133"/>
      <c r="T19" s="133"/>
      <c r="U19" s="133"/>
      <c r="V19" s="133"/>
      <c r="W19" s="133"/>
      <c r="X19" s="65">
        <f>C19*J55</f>
        <v>0</v>
      </c>
      <c r="Y19" s="57"/>
      <c r="Z19" s="34"/>
      <c r="AA19" s="65">
        <f>Z19/40</f>
        <v>0</v>
      </c>
      <c r="AB19" s="103" t="e">
        <f>AA19/X19</f>
        <v>#DIV/0!</v>
      </c>
      <c r="AC19" s="65">
        <f>C19*F55</f>
        <v>0</v>
      </c>
      <c r="AD19" s="57"/>
      <c r="AE19" s="34"/>
      <c r="AF19" s="65">
        <f>AE19/40</f>
        <v>0</v>
      </c>
      <c r="AG19" s="103" t="e">
        <f>AF19/AC19</f>
        <v>#DIV/0!</v>
      </c>
      <c r="AH19" s="65">
        <f>C19*E55</f>
        <v>0</v>
      </c>
      <c r="AI19" s="57"/>
      <c r="AJ19" s="34"/>
      <c r="AK19" s="65">
        <f>AJ19/40</f>
        <v>0</v>
      </c>
      <c r="AL19" s="103" t="e">
        <f>AK19/AH19</f>
        <v>#DIV/0!</v>
      </c>
      <c r="AM19" s="131" t="e">
        <f>AVERAGE(AL19,AG19,AB19,R19,H19)</f>
        <v>#DIV/0!</v>
      </c>
      <c r="AN19" s="152"/>
    </row>
    <row r="20" spans="1:40" ht="15" thickBot="1" x14ac:dyDescent="0.35">
      <c r="A20" s="95" t="s">
        <v>47</v>
      </c>
      <c r="B20" s="96"/>
      <c r="C20" s="97">
        <f>SUM(C18:C19)</f>
        <v>0</v>
      </c>
      <c r="D20" s="99"/>
      <c r="E20" s="99"/>
      <c r="F20" s="99"/>
      <c r="G20" s="112"/>
      <c r="H20" s="100" t="e">
        <f>SUM(H18:H19)</f>
        <v>#DIV/0!</v>
      </c>
      <c r="I20" s="57"/>
      <c r="J20" s="57"/>
      <c r="K20" s="57"/>
      <c r="L20" s="57"/>
      <c r="M20" s="103" t="e">
        <f>SUM(M18)</f>
        <v>#DIV/0!</v>
      </c>
      <c r="N20" s="57"/>
      <c r="O20" s="57"/>
      <c r="P20" s="57"/>
      <c r="Q20" s="57"/>
      <c r="R20" s="103" t="e">
        <f>SUM(R18:R19)</f>
        <v>#DIV/0!</v>
      </c>
      <c r="S20" s="57"/>
      <c r="T20" s="57"/>
      <c r="U20" s="57"/>
      <c r="V20" s="57"/>
      <c r="W20" s="103" t="e">
        <f>SUM(W18)</f>
        <v>#DIV/0!</v>
      </c>
      <c r="X20" s="57"/>
      <c r="Y20" s="57"/>
      <c r="Z20" s="57"/>
      <c r="AA20" s="57"/>
      <c r="AB20" s="103" t="e">
        <f>SUM(AB18:AB19)</f>
        <v>#DIV/0!</v>
      </c>
      <c r="AC20" s="57"/>
      <c r="AD20" s="57"/>
      <c r="AE20" s="57"/>
      <c r="AF20" s="57"/>
      <c r="AG20" s="103" t="e">
        <f>SUM(AG18:AG19)</f>
        <v>#DIV/0!</v>
      </c>
      <c r="AH20" s="57"/>
      <c r="AI20" s="57"/>
      <c r="AJ20" s="57"/>
      <c r="AK20" s="57"/>
      <c r="AL20" s="103" t="e">
        <f>SUM(AL18:AL19)</f>
        <v>#DIV/0!</v>
      </c>
      <c r="AM20" s="114" t="e">
        <f>AVERAGE(AL20,AG20,AB20,W20,R20,M20,H20)</f>
        <v>#DIV/0!</v>
      </c>
      <c r="AN20" s="69"/>
    </row>
    <row r="22" spans="1:40" ht="15" thickBot="1" x14ac:dyDescent="0.35"/>
    <row r="23" spans="1:40" ht="72.599999999999994" thickBot="1" x14ac:dyDescent="0.35">
      <c r="A23" s="40" t="s">
        <v>0</v>
      </c>
      <c r="B23" s="40" t="s">
        <v>1</v>
      </c>
      <c r="C23" s="41" t="s">
        <v>2</v>
      </c>
      <c r="D23" s="42" t="s">
        <v>3</v>
      </c>
      <c r="E23" s="42" t="s">
        <v>4</v>
      </c>
      <c r="F23" s="42" t="s">
        <v>5</v>
      </c>
      <c r="G23" s="43" t="s">
        <v>6</v>
      </c>
      <c r="H23" s="44" t="s">
        <v>7</v>
      </c>
      <c r="I23" s="45" t="s">
        <v>8</v>
      </c>
      <c r="J23" s="45" t="s">
        <v>9</v>
      </c>
      <c r="K23" s="42" t="s">
        <v>10</v>
      </c>
      <c r="L23" s="43" t="s">
        <v>11</v>
      </c>
      <c r="M23" s="44" t="s">
        <v>12</v>
      </c>
      <c r="N23" s="45" t="s">
        <v>13</v>
      </c>
      <c r="O23" s="45" t="s">
        <v>14</v>
      </c>
      <c r="P23" s="45" t="s">
        <v>15</v>
      </c>
      <c r="Q23" s="45" t="s">
        <v>16</v>
      </c>
      <c r="R23" s="46" t="s">
        <v>17</v>
      </c>
      <c r="S23" s="40" t="s">
        <v>18</v>
      </c>
      <c r="T23" s="40" t="s">
        <v>19</v>
      </c>
      <c r="U23" s="45" t="s">
        <v>20</v>
      </c>
      <c r="V23" s="45" t="s">
        <v>21</v>
      </c>
      <c r="W23" s="44" t="s">
        <v>22</v>
      </c>
      <c r="X23" s="45" t="s">
        <v>23</v>
      </c>
      <c r="Y23" s="40" t="s">
        <v>24</v>
      </c>
      <c r="Z23" s="45" t="s">
        <v>25</v>
      </c>
      <c r="AA23" s="45" t="s">
        <v>26</v>
      </c>
      <c r="AB23" s="44" t="s">
        <v>27</v>
      </c>
      <c r="AC23" s="45" t="s">
        <v>28</v>
      </c>
      <c r="AD23" s="40" t="s">
        <v>29</v>
      </c>
      <c r="AE23" s="45" t="s">
        <v>30</v>
      </c>
      <c r="AF23" s="45" t="s">
        <v>31</v>
      </c>
      <c r="AG23" s="46" t="s">
        <v>32</v>
      </c>
      <c r="AH23" s="45" t="s">
        <v>33</v>
      </c>
      <c r="AI23" s="45" t="s">
        <v>34</v>
      </c>
      <c r="AJ23" s="45" t="s">
        <v>35</v>
      </c>
      <c r="AK23" s="45" t="s">
        <v>36</v>
      </c>
      <c r="AL23" s="44" t="s">
        <v>37</v>
      </c>
      <c r="AM23" s="47" t="s">
        <v>38</v>
      </c>
      <c r="AN23" s="153"/>
    </row>
    <row r="24" spans="1:40" ht="15" thickBot="1" x14ac:dyDescent="0.35">
      <c r="A24" s="48"/>
      <c r="B24" s="48"/>
      <c r="C24" s="49">
        <v>16</v>
      </c>
      <c r="D24" s="50"/>
      <c r="E24" s="50"/>
      <c r="F24" s="50"/>
      <c r="G24" s="49"/>
      <c r="H24" s="51"/>
      <c r="I24" s="52"/>
      <c r="J24" s="52"/>
      <c r="K24" s="52"/>
      <c r="L24" s="52"/>
      <c r="M24" s="51"/>
      <c r="N24" s="52"/>
      <c r="O24" s="52"/>
      <c r="P24" s="52"/>
      <c r="Q24" s="52"/>
      <c r="R24" s="53"/>
      <c r="S24" s="48"/>
      <c r="T24" s="48"/>
      <c r="U24" s="48"/>
      <c r="V24" s="48"/>
      <c r="W24" s="53"/>
      <c r="X24" s="48"/>
      <c r="Y24" s="48"/>
      <c r="Z24" s="48"/>
      <c r="AA24" s="48"/>
      <c r="AB24" s="53"/>
      <c r="AC24" s="48"/>
      <c r="AD24" s="48"/>
      <c r="AE24" s="48"/>
      <c r="AF24" s="48"/>
      <c r="AG24" s="53"/>
      <c r="AH24" s="48"/>
      <c r="AI24" s="48"/>
      <c r="AJ24" s="48"/>
      <c r="AK24" s="48"/>
      <c r="AL24" s="51"/>
      <c r="AM24" s="54"/>
      <c r="AN24" s="55"/>
    </row>
    <row r="25" spans="1:40" ht="15" thickBot="1" x14ac:dyDescent="0.35">
      <c r="A25" s="56" t="s">
        <v>45</v>
      </c>
      <c r="B25" s="34"/>
      <c r="C25" s="58">
        <f>B25/C24</f>
        <v>0</v>
      </c>
      <c r="D25" s="59">
        <f t="shared" ref="D25:D32" si="0">C25*D58</f>
        <v>0</v>
      </c>
      <c r="E25" s="60"/>
      <c r="F25" s="30"/>
      <c r="G25" s="59">
        <f>F25/40</f>
        <v>0</v>
      </c>
      <c r="H25" s="61" t="e">
        <f>(G25/D25)</f>
        <v>#DIV/0!</v>
      </c>
      <c r="I25" s="59">
        <f t="shared" ref="I25:I32" si="1">C25*E58</f>
        <v>0</v>
      </c>
      <c r="J25" s="62"/>
      <c r="K25" s="31"/>
      <c r="L25" s="59">
        <f>K25/40</f>
        <v>0</v>
      </c>
      <c r="M25" s="61" t="e">
        <f>L25/I25</f>
        <v>#DIV/0!</v>
      </c>
      <c r="N25" s="63"/>
      <c r="O25" s="64"/>
      <c r="P25" s="64"/>
      <c r="Q25" s="63">
        <f>P25/40</f>
        <v>0</v>
      </c>
      <c r="R25" s="64"/>
      <c r="S25" s="65">
        <f t="shared" ref="S25:S32" si="2">C25*H58</f>
        <v>0</v>
      </c>
      <c r="T25" s="62"/>
      <c r="U25" s="31"/>
      <c r="V25" s="62">
        <f>U25/40</f>
        <v>0</v>
      </c>
      <c r="W25" s="66" t="e">
        <f>V25/S25</f>
        <v>#DIV/0!</v>
      </c>
      <c r="X25" s="67">
        <f t="shared" ref="X25:X32" si="3">C25*I58</f>
        <v>0</v>
      </c>
      <c r="Y25" s="62"/>
      <c r="Z25" s="31"/>
      <c r="AA25" s="67">
        <f>Z25/40</f>
        <v>0</v>
      </c>
      <c r="AB25" s="61" t="e">
        <f>AA25/X25</f>
        <v>#DIV/0!</v>
      </c>
      <c r="AC25" s="65">
        <f t="shared" ref="AC25:AC32" si="4">C25*J58</f>
        <v>0</v>
      </c>
      <c r="AD25" s="62"/>
      <c r="AE25" s="31"/>
      <c r="AF25" s="65">
        <f>AE25/40</f>
        <v>0</v>
      </c>
      <c r="AG25" s="61" t="e">
        <f>AF25/AC25</f>
        <v>#DIV/0!</v>
      </c>
      <c r="AH25" s="65">
        <f t="shared" ref="AH25:AH32" si="5">C25*F58</f>
        <v>0</v>
      </c>
      <c r="AI25" s="62"/>
      <c r="AJ25" s="31"/>
      <c r="AK25" s="65">
        <f>AJ25/40</f>
        <v>0</v>
      </c>
      <c r="AL25" s="61" t="e">
        <f>AK25/AH25</f>
        <v>#DIV/0!</v>
      </c>
      <c r="AM25" s="68" t="e">
        <f>AVERAGE(AL25,AG25,AB25,W25,M25,H25)</f>
        <v>#DIV/0!</v>
      </c>
      <c r="AN25" s="69"/>
    </row>
    <row r="26" spans="1:40" ht="15" thickBot="1" x14ac:dyDescent="0.35">
      <c r="A26" s="56" t="s">
        <v>46</v>
      </c>
      <c r="B26" s="34"/>
      <c r="C26" s="58">
        <f>B26/C24</f>
        <v>0</v>
      </c>
      <c r="D26" s="59">
        <f t="shared" si="0"/>
        <v>0</v>
      </c>
      <c r="E26" s="60"/>
      <c r="F26" s="30"/>
      <c r="G26" s="59">
        <f>F26/40</f>
        <v>0</v>
      </c>
      <c r="H26" s="61" t="e">
        <f>(G26/D26)</f>
        <v>#DIV/0!</v>
      </c>
      <c r="I26" s="59">
        <f t="shared" si="1"/>
        <v>0</v>
      </c>
      <c r="J26" s="62"/>
      <c r="K26" s="31"/>
      <c r="L26" s="59">
        <f>K26/40</f>
        <v>0</v>
      </c>
      <c r="M26" s="61" t="e">
        <f>L26/I26</f>
        <v>#DIV/0!</v>
      </c>
      <c r="N26" s="63"/>
      <c r="O26" s="64"/>
      <c r="P26" s="64"/>
      <c r="Q26" s="63">
        <f>P26/40</f>
        <v>0</v>
      </c>
      <c r="R26" s="64"/>
      <c r="S26" s="65">
        <f t="shared" si="2"/>
        <v>0</v>
      </c>
      <c r="T26" s="62"/>
      <c r="U26" s="31"/>
      <c r="V26" s="62">
        <f>U26/40</f>
        <v>0</v>
      </c>
      <c r="W26" s="66" t="e">
        <f>V26/S26</f>
        <v>#DIV/0!</v>
      </c>
      <c r="X26" s="67">
        <f t="shared" si="3"/>
        <v>0</v>
      </c>
      <c r="Y26" s="62"/>
      <c r="Z26" s="31"/>
      <c r="AA26" s="67">
        <f>Z26/40</f>
        <v>0</v>
      </c>
      <c r="AB26" s="61" t="e">
        <f>AA26/X26</f>
        <v>#DIV/0!</v>
      </c>
      <c r="AC26" s="65">
        <f t="shared" si="4"/>
        <v>0</v>
      </c>
      <c r="AD26" s="62"/>
      <c r="AE26" s="31"/>
      <c r="AF26" s="65">
        <f>AE26/40</f>
        <v>0</v>
      </c>
      <c r="AG26" s="61" t="e">
        <f>AF26/AC26</f>
        <v>#DIV/0!</v>
      </c>
      <c r="AH26" s="65">
        <f t="shared" si="5"/>
        <v>0</v>
      </c>
      <c r="AI26" s="62"/>
      <c r="AJ26" s="31"/>
      <c r="AK26" s="65">
        <f>AJ26/40</f>
        <v>0</v>
      </c>
      <c r="AL26" s="61" t="e">
        <f>AK26/AH26</f>
        <v>#DIV/0!</v>
      </c>
      <c r="AM26" s="68" t="e">
        <f>AVERAGE(AL26,AG26,AB26,W26,M26,H26)</f>
        <v>#DIV/0!</v>
      </c>
    </row>
    <row r="27" spans="1:40" ht="15" thickBot="1" x14ac:dyDescent="0.35">
      <c r="A27" s="70" t="s">
        <v>44</v>
      </c>
      <c r="B27" s="34"/>
      <c r="C27" s="58">
        <f>B27/C24</f>
        <v>0</v>
      </c>
      <c r="D27" s="59">
        <f t="shared" si="0"/>
        <v>0</v>
      </c>
      <c r="E27" s="60"/>
      <c r="F27" s="30"/>
      <c r="G27" s="59">
        <f t="shared" ref="G27:G32" si="6">F27/40</f>
        <v>0</v>
      </c>
      <c r="H27" s="61" t="e">
        <f t="shared" ref="H27:H32" si="7">(G27/D27)</f>
        <v>#DIV/0!</v>
      </c>
      <c r="I27" s="59">
        <f t="shared" si="1"/>
        <v>0</v>
      </c>
      <c r="J27" s="62"/>
      <c r="K27" s="31"/>
      <c r="L27" s="59">
        <f t="shared" ref="L27:L32" si="8">K27/40</f>
        <v>0</v>
      </c>
      <c r="M27" s="61" t="e">
        <f t="shared" ref="M27:M32" si="9">L27/I27</f>
        <v>#DIV/0!</v>
      </c>
      <c r="N27" s="65">
        <f t="shared" ref="N27:N32" si="10">C27*G60</f>
        <v>0</v>
      </c>
      <c r="O27" s="62"/>
      <c r="P27" s="31"/>
      <c r="Q27" s="65">
        <f t="shared" ref="Q27:Q32" si="11">P27/40</f>
        <v>0</v>
      </c>
      <c r="R27" s="61" t="e">
        <f t="shared" ref="R27:R32" si="12">Q27/N27</f>
        <v>#DIV/0!</v>
      </c>
      <c r="S27" s="65">
        <f t="shared" si="2"/>
        <v>0</v>
      </c>
      <c r="T27" s="62"/>
      <c r="U27" s="31"/>
      <c r="V27" s="62">
        <f t="shared" ref="V27:V32" si="13">U27/40</f>
        <v>0</v>
      </c>
      <c r="W27" s="66" t="e">
        <f t="shared" ref="W27:W32" si="14">V27/S27</f>
        <v>#DIV/0!</v>
      </c>
      <c r="X27" s="67">
        <f t="shared" si="3"/>
        <v>0</v>
      </c>
      <c r="Y27" s="62"/>
      <c r="Z27" s="31"/>
      <c r="AA27" s="67">
        <f t="shared" ref="AA27:AA32" si="15">Z27/40</f>
        <v>0</v>
      </c>
      <c r="AB27" s="61" t="e">
        <f t="shared" ref="AB27:AB32" si="16">AA27/X27</f>
        <v>#DIV/0!</v>
      </c>
      <c r="AC27" s="65">
        <f t="shared" si="4"/>
        <v>0</v>
      </c>
      <c r="AD27" s="62"/>
      <c r="AE27" s="31"/>
      <c r="AF27" s="65">
        <f t="shared" ref="AF27:AF32" si="17">AE27/40</f>
        <v>0</v>
      </c>
      <c r="AG27" s="61" t="e">
        <f t="shared" ref="AG27:AG32" si="18">AF27/AC27</f>
        <v>#DIV/0!</v>
      </c>
      <c r="AH27" s="65">
        <f t="shared" si="5"/>
        <v>0</v>
      </c>
      <c r="AI27" s="62"/>
      <c r="AJ27" s="31"/>
      <c r="AK27" s="65">
        <f t="shared" ref="AK27:AK32" si="19">AJ27/40</f>
        <v>0</v>
      </c>
      <c r="AL27" s="61" t="e">
        <f t="shared" ref="AL27:AL32" si="20">AK27/AH27</f>
        <v>#DIV/0!</v>
      </c>
      <c r="AM27" s="68" t="e">
        <f t="shared" ref="AM27:AM33" si="21">AVERAGE(AL27,AG27,AB27,W27,R27,M27,H27)</f>
        <v>#DIV/0!</v>
      </c>
      <c r="AN27" s="69"/>
    </row>
    <row r="28" spans="1:40" ht="15" thickBot="1" x14ac:dyDescent="0.35">
      <c r="A28" s="56" t="s">
        <v>42</v>
      </c>
      <c r="B28" s="34"/>
      <c r="C28" s="58">
        <f>B28/C24</f>
        <v>0</v>
      </c>
      <c r="D28" s="59">
        <f t="shared" si="0"/>
        <v>0</v>
      </c>
      <c r="E28" s="60"/>
      <c r="F28" s="30"/>
      <c r="G28" s="59">
        <f t="shared" si="6"/>
        <v>0</v>
      </c>
      <c r="H28" s="61" t="e">
        <f t="shared" si="7"/>
        <v>#DIV/0!</v>
      </c>
      <c r="I28" s="59">
        <f t="shared" si="1"/>
        <v>0</v>
      </c>
      <c r="J28" s="62"/>
      <c r="K28" s="31"/>
      <c r="L28" s="59">
        <f t="shared" si="8"/>
        <v>0</v>
      </c>
      <c r="M28" s="61" t="e">
        <f t="shared" si="9"/>
        <v>#DIV/0!</v>
      </c>
      <c r="N28" s="65">
        <f t="shared" si="10"/>
        <v>0</v>
      </c>
      <c r="O28" s="62"/>
      <c r="P28" s="31"/>
      <c r="Q28" s="65">
        <f t="shared" si="11"/>
        <v>0</v>
      </c>
      <c r="R28" s="61" t="e">
        <f t="shared" si="12"/>
        <v>#DIV/0!</v>
      </c>
      <c r="S28" s="65">
        <f t="shared" si="2"/>
        <v>0</v>
      </c>
      <c r="T28" s="62"/>
      <c r="U28" s="31"/>
      <c r="V28" s="62">
        <f t="shared" si="13"/>
        <v>0</v>
      </c>
      <c r="W28" s="66" t="e">
        <f t="shared" si="14"/>
        <v>#DIV/0!</v>
      </c>
      <c r="X28" s="67">
        <f t="shared" si="3"/>
        <v>0</v>
      </c>
      <c r="Y28" s="71"/>
      <c r="Z28" s="140"/>
      <c r="AA28" s="67">
        <f t="shared" si="15"/>
        <v>0</v>
      </c>
      <c r="AB28" s="61" t="e">
        <f t="shared" si="16"/>
        <v>#DIV/0!</v>
      </c>
      <c r="AC28" s="65">
        <f t="shared" si="4"/>
        <v>0</v>
      </c>
      <c r="AD28" s="62"/>
      <c r="AE28" s="31"/>
      <c r="AF28" s="65">
        <f t="shared" si="17"/>
        <v>0</v>
      </c>
      <c r="AG28" s="61" t="e">
        <f t="shared" si="18"/>
        <v>#DIV/0!</v>
      </c>
      <c r="AH28" s="65">
        <f t="shared" si="5"/>
        <v>0</v>
      </c>
      <c r="AI28" s="62"/>
      <c r="AJ28" s="31"/>
      <c r="AK28" s="65">
        <f t="shared" si="19"/>
        <v>0</v>
      </c>
      <c r="AL28" s="61" t="e">
        <f t="shared" si="20"/>
        <v>#DIV/0!</v>
      </c>
      <c r="AM28" s="68" t="e">
        <f t="shared" si="21"/>
        <v>#DIV/0!</v>
      </c>
      <c r="AN28" s="69"/>
    </row>
    <row r="29" spans="1:40" ht="15" thickBot="1" x14ac:dyDescent="0.35">
      <c r="A29" s="56" t="s">
        <v>43</v>
      </c>
      <c r="B29" s="34"/>
      <c r="C29" s="58">
        <f>B29/C24</f>
        <v>0</v>
      </c>
      <c r="D29" s="59">
        <f t="shared" si="0"/>
        <v>0</v>
      </c>
      <c r="E29" s="60"/>
      <c r="F29" s="30"/>
      <c r="G29" s="59">
        <f t="shared" si="6"/>
        <v>0</v>
      </c>
      <c r="H29" s="61" t="e">
        <f t="shared" si="7"/>
        <v>#DIV/0!</v>
      </c>
      <c r="I29" s="59">
        <f t="shared" si="1"/>
        <v>0</v>
      </c>
      <c r="J29" s="62"/>
      <c r="K29" s="31"/>
      <c r="L29" s="59">
        <f t="shared" si="8"/>
        <v>0</v>
      </c>
      <c r="M29" s="61" t="e">
        <f t="shared" si="9"/>
        <v>#DIV/0!</v>
      </c>
      <c r="N29" s="65">
        <f t="shared" si="10"/>
        <v>0</v>
      </c>
      <c r="O29" s="62"/>
      <c r="P29" s="31"/>
      <c r="Q29" s="65">
        <f t="shared" si="11"/>
        <v>0</v>
      </c>
      <c r="R29" s="61" t="e">
        <f t="shared" si="12"/>
        <v>#DIV/0!</v>
      </c>
      <c r="S29" s="65">
        <f t="shared" si="2"/>
        <v>0</v>
      </c>
      <c r="T29" s="62"/>
      <c r="U29" s="31"/>
      <c r="V29" s="62">
        <f t="shared" si="13"/>
        <v>0</v>
      </c>
      <c r="W29" s="66" t="e">
        <f t="shared" si="14"/>
        <v>#DIV/0!</v>
      </c>
      <c r="X29" s="67">
        <f t="shared" si="3"/>
        <v>0</v>
      </c>
      <c r="Y29" s="71"/>
      <c r="Z29" s="140"/>
      <c r="AA29" s="67">
        <f t="shared" si="15"/>
        <v>0</v>
      </c>
      <c r="AB29" s="61" t="e">
        <f t="shared" si="16"/>
        <v>#DIV/0!</v>
      </c>
      <c r="AC29" s="65">
        <f t="shared" si="4"/>
        <v>0</v>
      </c>
      <c r="AD29" s="62"/>
      <c r="AE29" s="31"/>
      <c r="AF29" s="65">
        <f t="shared" si="17"/>
        <v>0</v>
      </c>
      <c r="AG29" s="61" t="e">
        <f t="shared" si="18"/>
        <v>#DIV/0!</v>
      </c>
      <c r="AH29" s="65">
        <f t="shared" si="5"/>
        <v>0</v>
      </c>
      <c r="AI29" s="62"/>
      <c r="AJ29" s="31"/>
      <c r="AK29" s="65">
        <f t="shared" si="19"/>
        <v>0</v>
      </c>
      <c r="AL29" s="61" t="e">
        <f t="shared" si="20"/>
        <v>#DIV/0!</v>
      </c>
      <c r="AM29" s="68" t="e">
        <f t="shared" si="21"/>
        <v>#DIV/0!</v>
      </c>
      <c r="AN29" s="69"/>
    </row>
    <row r="30" spans="1:40" ht="15" thickBot="1" x14ac:dyDescent="0.35">
      <c r="A30" s="56" t="s">
        <v>40</v>
      </c>
      <c r="B30" s="34"/>
      <c r="C30" s="58">
        <f>B30/C24</f>
        <v>0</v>
      </c>
      <c r="D30" s="59">
        <f t="shared" si="0"/>
        <v>0</v>
      </c>
      <c r="E30" s="60"/>
      <c r="F30" s="30"/>
      <c r="G30" s="59">
        <f t="shared" si="6"/>
        <v>0</v>
      </c>
      <c r="H30" s="61" t="e">
        <f t="shared" si="7"/>
        <v>#DIV/0!</v>
      </c>
      <c r="I30" s="59">
        <f t="shared" si="1"/>
        <v>0</v>
      </c>
      <c r="J30" s="62"/>
      <c r="K30" s="31"/>
      <c r="L30" s="59">
        <f t="shared" si="8"/>
        <v>0</v>
      </c>
      <c r="M30" s="61" t="e">
        <f t="shared" si="9"/>
        <v>#DIV/0!</v>
      </c>
      <c r="N30" s="65">
        <f t="shared" si="10"/>
        <v>0</v>
      </c>
      <c r="O30" s="62"/>
      <c r="P30" s="31"/>
      <c r="Q30" s="65">
        <f t="shared" si="11"/>
        <v>0</v>
      </c>
      <c r="R30" s="61" t="e">
        <f t="shared" si="12"/>
        <v>#DIV/0!</v>
      </c>
      <c r="S30" s="65">
        <f t="shared" si="2"/>
        <v>0</v>
      </c>
      <c r="T30" s="62"/>
      <c r="U30" s="31"/>
      <c r="V30" s="62">
        <f t="shared" si="13"/>
        <v>0</v>
      </c>
      <c r="W30" s="66" t="e">
        <f t="shared" si="14"/>
        <v>#DIV/0!</v>
      </c>
      <c r="X30" s="67">
        <f t="shared" si="3"/>
        <v>0</v>
      </c>
      <c r="Y30" s="71"/>
      <c r="Z30" s="140"/>
      <c r="AA30" s="67">
        <f t="shared" si="15"/>
        <v>0</v>
      </c>
      <c r="AB30" s="61" t="e">
        <f t="shared" si="16"/>
        <v>#DIV/0!</v>
      </c>
      <c r="AC30" s="65">
        <f t="shared" si="4"/>
        <v>0</v>
      </c>
      <c r="AD30" s="62"/>
      <c r="AE30" s="31"/>
      <c r="AF30" s="65">
        <f t="shared" si="17"/>
        <v>0</v>
      </c>
      <c r="AG30" s="61" t="e">
        <f t="shared" si="18"/>
        <v>#DIV/0!</v>
      </c>
      <c r="AH30" s="65">
        <f t="shared" si="5"/>
        <v>0</v>
      </c>
      <c r="AI30" s="62"/>
      <c r="AJ30" s="31"/>
      <c r="AK30" s="65">
        <f t="shared" si="19"/>
        <v>0</v>
      </c>
      <c r="AL30" s="61" t="e">
        <f t="shared" si="20"/>
        <v>#DIV/0!</v>
      </c>
      <c r="AM30" s="68" t="e">
        <f t="shared" si="21"/>
        <v>#DIV/0!</v>
      </c>
      <c r="AN30" s="69"/>
    </row>
    <row r="31" spans="1:40" ht="15" thickBot="1" x14ac:dyDescent="0.35">
      <c r="A31" s="56" t="s">
        <v>41</v>
      </c>
      <c r="B31" s="34"/>
      <c r="C31" s="58">
        <f>B31/C24</f>
        <v>0</v>
      </c>
      <c r="D31" s="59">
        <f t="shared" si="0"/>
        <v>0</v>
      </c>
      <c r="E31" s="60"/>
      <c r="F31" s="30"/>
      <c r="G31" s="59">
        <f t="shared" si="6"/>
        <v>0</v>
      </c>
      <c r="H31" s="61" t="e">
        <f t="shared" si="7"/>
        <v>#DIV/0!</v>
      </c>
      <c r="I31" s="59">
        <f t="shared" si="1"/>
        <v>0</v>
      </c>
      <c r="J31" s="62"/>
      <c r="K31" s="31"/>
      <c r="L31" s="59">
        <f t="shared" si="8"/>
        <v>0</v>
      </c>
      <c r="M31" s="61" t="e">
        <f t="shared" si="9"/>
        <v>#DIV/0!</v>
      </c>
      <c r="N31" s="65">
        <f t="shared" si="10"/>
        <v>0</v>
      </c>
      <c r="O31" s="62"/>
      <c r="P31" s="31"/>
      <c r="Q31" s="65">
        <f t="shared" si="11"/>
        <v>0</v>
      </c>
      <c r="R31" s="61" t="e">
        <f t="shared" si="12"/>
        <v>#DIV/0!</v>
      </c>
      <c r="S31" s="65">
        <f t="shared" si="2"/>
        <v>0</v>
      </c>
      <c r="T31" s="62"/>
      <c r="U31" s="31"/>
      <c r="V31" s="62">
        <f t="shared" si="13"/>
        <v>0</v>
      </c>
      <c r="W31" s="66" t="e">
        <f t="shared" si="14"/>
        <v>#DIV/0!</v>
      </c>
      <c r="X31" s="67">
        <f t="shared" si="3"/>
        <v>0</v>
      </c>
      <c r="Y31" s="71"/>
      <c r="Z31" s="140"/>
      <c r="AA31" s="67">
        <f>Z31/40</f>
        <v>0</v>
      </c>
      <c r="AB31" s="61" t="e">
        <f t="shared" si="16"/>
        <v>#DIV/0!</v>
      </c>
      <c r="AC31" s="65">
        <f t="shared" si="4"/>
        <v>0</v>
      </c>
      <c r="AD31" s="62"/>
      <c r="AE31" s="31"/>
      <c r="AF31" s="65">
        <f t="shared" si="17"/>
        <v>0</v>
      </c>
      <c r="AG31" s="61" t="e">
        <f t="shared" si="18"/>
        <v>#DIV/0!</v>
      </c>
      <c r="AH31" s="65">
        <f t="shared" si="5"/>
        <v>0</v>
      </c>
      <c r="AI31" s="62"/>
      <c r="AJ31" s="31"/>
      <c r="AK31" s="65">
        <f t="shared" si="19"/>
        <v>0</v>
      </c>
      <c r="AL31" s="61" t="e">
        <f t="shared" si="20"/>
        <v>#DIV/0!</v>
      </c>
      <c r="AM31" s="68" t="e">
        <f t="shared" si="21"/>
        <v>#DIV/0!</v>
      </c>
      <c r="AN31" s="69"/>
    </row>
    <row r="32" spans="1:40" ht="15" thickBot="1" x14ac:dyDescent="0.35">
      <c r="A32" s="70" t="s">
        <v>39</v>
      </c>
      <c r="B32" s="34"/>
      <c r="C32" s="58">
        <f>B32/C24</f>
        <v>0</v>
      </c>
      <c r="D32" s="59">
        <f t="shared" si="0"/>
        <v>0</v>
      </c>
      <c r="E32" s="60"/>
      <c r="F32" s="30"/>
      <c r="G32" s="59">
        <f t="shared" si="6"/>
        <v>0</v>
      </c>
      <c r="H32" s="61" t="e">
        <f t="shared" si="7"/>
        <v>#DIV/0!</v>
      </c>
      <c r="I32" s="59">
        <f t="shared" si="1"/>
        <v>0</v>
      </c>
      <c r="J32" s="72"/>
      <c r="K32" s="30"/>
      <c r="L32" s="59">
        <f t="shared" si="8"/>
        <v>0</v>
      </c>
      <c r="M32" s="61" t="e">
        <f t="shared" si="9"/>
        <v>#DIV/0!</v>
      </c>
      <c r="N32" s="65">
        <f t="shared" si="10"/>
        <v>0</v>
      </c>
      <c r="O32" s="62"/>
      <c r="P32" s="31"/>
      <c r="Q32" s="65">
        <f t="shared" si="11"/>
        <v>0</v>
      </c>
      <c r="R32" s="61" t="e">
        <f t="shared" si="12"/>
        <v>#DIV/0!</v>
      </c>
      <c r="S32" s="65">
        <f t="shared" si="2"/>
        <v>0</v>
      </c>
      <c r="T32" s="62"/>
      <c r="U32" s="31"/>
      <c r="V32" s="62">
        <f t="shared" si="13"/>
        <v>0</v>
      </c>
      <c r="W32" s="66" t="e">
        <f t="shared" si="14"/>
        <v>#DIV/0!</v>
      </c>
      <c r="X32" s="67">
        <f t="shared" si="3"/>
        <v>0</v>
      </c>
      <c r="Y32" s="71"/>
      <c r="Z32" s="140"/>
      <c r="AA32" s="67">
        <f t="shared" si="15"/>
        <v>0</v>
      </c>
      <c r="AB32" s="61" t="e">
        <f t="shared" si="16"/>
        <v>#DIV/0!</v>
      </c>
      <c r="AC32" s="65">
        <f t="shared" si="4"/>
        <v>0</v>
      </c>
      <c r="AD32" s="62"/>
      <c r="AE32" s="31"/>
      <c r="AF32" s="65">
        <f t="shared" si="17"/>
        <v>0</v>
      </c>
      <c r="AG32" s="61" t="e">
        <f t="shared" si="18"/>
        <v>#DIV/0!</v>
      </c>
      <c r="AH32" s="65">
        <f t="shared" si="5"/>
        <v>0</v>
      </c>
      <c r="AI32" s="62"/>
      <c r="AJ32" s="31"/>
      <c r="AK32" s="65">
        <f t="shared" si="19"/>
        <v>0</v>
      </c>
      <c r="AL32" s="61" t="e">
        <f t="shared" si="20"/>
        <v>#DIV/0!</v>
      </c>
      <c r="AM32" s="68" t="e">
        <f t="shared" si="21"/>
        <v>#DIV/0!</v>
      </c>
      <c r="AN32" s="152"/>
    </row>
    <row r="33" spans="1:40" ht="15" thickBot="1" x14ac:dyDescent="0.35">
      <c r="A33" s="70" t="s">
        <v>47</v>
      </c>
      <c r="B33" s="57"/>
      <c r="C33" s="58">
        <f>SUM(C27:C27)</f>
        <v>0</v>
      </c>
      <c r="D33" s="60"/>
      <c r="E33" s="60"/>
      <c r="F33" s="60"/>
      <c r="G33" s="60"/>
      <c r="H33" s="73" t="e">
        <f>SUM(H25:H26)</f>
        <v>#DIV/0!</v>
      </c>
      <c r="I33" s="62"/>
      <c r="J33" s="62"/>
      <c r="K33" s="62"/>
      <c r="L33" s="62"/>
      <c r="M33" s="73" t="e">
        <f>SUM(M25:M26)</f>
        <v>#DIV/0!</v>
      </c>
      <c r="N33" s="62"/>
      <c r="O33" s="62"/>
      <c r="P33" s="62"/>
      <c r="Q33" s="62"/>
      <c r="R33" s="73" t="e">
        <f>SUM(R27:R27)</f>
        <v>#DIV/0!</v>
      </c>
      <c r="S33" s="62"/>
      <c r="T33" s="62"/>
      <c r="U33" s="62"/>
      <c r="V33" s="62"/>
      <c r="W33" s="73" t="e">
        <f>SUM(W25:W26)</f>
        <v>#DIV/0!</v>
      </c>
      <c r="X33" s="62"/>
      <c r="Y33" s="62"/>
      <c r="Z33" s="62"/>
      <c r="AA33" s="62"/>
      <c r="AB33" s="73" t="e">
        <f>SUM(AB25:AB26)</f>
        <v>#DIV/0!</v>
      </c>
      <c r="AC33" s="62"/>
      <c r="AD33" s="62"/>
      <c r="AE33" s="62"/>
      <c r="AF33" s="62"/>
      <c r="AG33" s="73" t="e">
        <f>SUM(AG25:AG26)</f>
        <v>#DIV/0!</v>
      </c>
      <c r="AH33" s="62"/>
      <c r="AI33" s="62"/>
      <c r="AJ33" s="62"/>
      <c r="AK33" s="62"/>
      <c r="AL33" s="73" t="e">
        <f>SUM(AL25:AL26)</f>
        <v>#DIV/0!</v>
      </c>
      <c r="AM33" s="74" t="e">
        <f t="shared" si="21"/>
        <v>#DIV/0!</v>
      </c>
      <c r="AN33" s="69"/>
    </row>
    <row r="34" spans="1:40" x14ac:dyDescent="0.3">
      <c r="A34" s="75"/>
      <c r="B34" s="75"/>
      <c r="C34" s="76"/>
      <c r="D34" s="77"/>
      <c r="E34" s="77"/>
      <c r="F34" s="77"/>
      <c r="G34" s="76"/>
      <c r="H34" s="78"/>
      <c r="I34" s="79"/>
      <c r="J34" s="79"/>
      <c r="K34" s="79"/>
      <c r="L34" s="79"/>
      <c r="M34" s="79"/>
      <c r="N34" s="79"/>
      <c r="O34" s="79"/>
      <c r="P34" s="80"/>
      <c r="Q34" s="78"/>
      <c r="R34" s="78"/>
      <c r="S34" s="78"/>
      <c r="T34" s="78"/>
      <c r="U34" s="78"/>
      <c r="V34" s="78"/>
      <c r="W34" s="78"/>
      <c r="X34" s="78"/>
      <c r="Y34" s="78"/>
      <c r="Z34" s="78"/>
      <c r="AA34" s="78"/>
      <c r="AB34" s="78"/>
      <c r="AC34" s="78"/>
      <c r="AD34" s="78"/>
      <c r="AE34" s="78"/>
      <c r="AF34" s="78"/>
      <c r="AG34" s="78"/>
      <c r="AH34" s="78"/>
      <c r="AI34" s="78"/>
      <c r="AJ34" s="78"/>
      <c r="AK34" s="78"/>
      <c r="AL34" s="78"/>
      <c r="AM34" s="78"/>
      <c r="AN34" s="81"/>
    </row>
    <row r="35" spans="1:40" ht="15" thickBot="1" x14ac:dyDescent="0.35">
      <c r="A35" s="120"/>
      <c r="B35" s="120"/>
      <c r="C35" s="121"/>
      <c r="D35" s="122"/>
      <c r="E35" s="122"/>
      <c r="F35" s="122"/>
      <c r="G35" s="121"/>
      <c r="H35" s="123"/>
      <c r="I35" s="82"/>
      <c r="J35" s="82"/>
      <c r="K35" s="82"/>
      <c r="L35" s="82"/>
      <c r="M35" s="82"/>
      <c r="N35" s="82"/>
      <c r="O35" s="82"/>
      <c r="P35" s="82"/>
      <c r="Q35" s="69"/>
      <c r="R35" s="69"/>
      <c r="S35" s="69"/>
      <c r="T35" s="69"/>
      <c r="U35" s="69"/>
      <c r="V35" s="69"/>
      <c r="W35" s="69"/>
      <c r="X35" s="69"/>
      <c r="Y35" s="69"/>
      <c r="Z35" s="69"/>
      <c r="AA35" s="69"/>
      <c r="AB35" s="69"/>
      <c r="AC35" s="69"/>
      <c r="AD35" s="69"/>
      <c r="AE35" s="69"/>
      <c r="AF35" s="69"/>
      <c r="AG35" s="69"/>
      <c r="AH35" s="69"/>
      <c r="AI35" s="69"/>
      <c r="AJ35" s="69"/>
      <c r="AK35" s="69"/>
      <c r="AL35" s="69"/>
      <c r="AM35" s="69"/>
      <c r="AN35" s="69"/>
    </row>
    <row r="36" spans="1:40" ht="58.2" thickBot="1" x14ac:dyDescent="0.35">
      <c r="A36" s="40" t="s">
        <v>48</v>
      </c>
      <c r="B36" s="40" t="s">
        <v>105</v>
      </c>
      <c r="C36" s="83" t="s">
        <v>2</v>
      </c>
      <c r="D36" s="84" t="s">
        <v>51</v>
      </c>
      <c r="E36" s="84" t="s">
        <v>52</v>
      </c>
      <c r="F36" s="84" t="s">
        <v>53</v>
      </c>
      <c r="G36" s="85" t="s">
        <v>54</v>
      </c>
      <c r="H36" s="46" t="s">
        <v>55</v>
      </c>
      <c r="I36" s="86" t="s">
        <v>13</v>
      </c>
      <c r="J36" s="86" t="s">
        <v>56</v>
      </c>
      <c r="K36" s="87" t="s">
        <v>57</v>
      </c>
      <c r="L36" s="87" t="s">
        <v>58</v>
      </c>
      <c r="M36" s="88" t="s">
        <v>59</v>
      </c>
      <c r="N36" s="40" t="s">
        <v>18</v>
      </c>
      <c r="O36" s="40" t="s">
        <v>19</v>
      </c>
      <c r="P36" s="45" t="s">
        <v>20</v>
      </c>
      <c r="Q36" s="45" t="s">
        <v>21</v>
      </c>
      <c r="R36" s="89" t="s">
        <v>60</v>
      </c>
      <c r="S36" s="45" t="s">
        <v>23</v>
      </c>
      <c r="T36" s="40" t="s">
        <v>24</v>
      </c>
      <c r="U36" s="45" t="s">
        <v>25</v>
      </c>
      <c r="V36" s="45" t="s">
        <v>26</v>
      </c>
      <c r="W36" s="90" t="s">
        <v>61</v>
      </c>
      <c r="X36" s="45" t="s">
        <v>28</v>
      </c>
      <c r="Y36" s="40" t="s">
        <v>29</v>
      </c>
      <c r="Z36" s="45" t="s">
        <v>30</v>
      </c>
      <c r="AA36" s="45" t="s">
        <v>31</v>
      </c>
      <c r="AB36" s="46" t="s">
        <v>32</v>
      </c>
      <c r="AC36" s="45" t="s">
        <v>33</v>
      </c>
      <c r="AD36" s="45" t="s">
        <v>34</v>
      </c>
      <c r="AE36" s="45" t="s">
        <v>35</v>
      </c>
      <c r="AF36" s="45" t="s">
        <v>36</v>
      </c>
      <c r="AG36" s="44" t="s">
        <v>37</v>
      </c>
      <c r="AH36" s="54" t="s">
        <v>38</v>
      </c>
      <c r="AI36" s="69"/>
      <c r="AJ36" s="69"/>
      <c r="AK36" s="69"/>
      <c r="AL36" s="69"/>
      <c r="AM36" s="69"/>
      <c r="AN36" s="69"/>
    </row>
    <row r="37" spans="1:40" ht="15" thickBot="1" x14ac:dyDescent="0.35">
      <c r="A37" s="124"/>
      <c r="B37" s="124"/>
      <c r="C37" s="125">
        <v>16</v>
      </c>
      <c r="D37" s="126"/>
      <c r="E37" s="126"/>
      <c r="F37" s="126"/>
      <c r="G37" s="127"/>
      <c r="H37" s="128"/>
      <c r="I37" s="92"/>
      <c r="J37" s="92"/>
      <c r="K37" s="92"/>
      <c r="L37" s="92"/>
      <c r="M37" s="94"/>
      <c r="N37" s="92"/>
      <c r="O37" s="92"/>
      <c r="P37" s="92"/>
      <c r="Q37" s="92"/>
      <c r="R37" s="94"/>
      <c r="S37" s="92"/>
      <c r="T37" s="92"/>
      <c r="U37" s="92"/>
      <c r="V37" s="92"/>
      <c r="W37" s="94"/>
      <c r="X37" s="92"/>
      <c r="Y37" s="92"/>
      <c r="Z37" s="92"/>
      <c r="AA37" s="92"/>
      <c r="AB37" s="94"/>
      <c r="AC37" s="92"/>
      <c r="AD37" s="92"/>
      <c r="AE37" s="92"/>
      <c r="AF37" s="92"/>
      <c r="AG37" s="94"/>
      <c r="AH37" s="129"/>
      <c r="AI37" s="69"/>
      <c r="AJ37" s="69"/>
      <c r="AK37" s="69"/>
      <c r="AL37" s="69"/>
      <c r="AM37" s="69"/>
      <c r="AN37" s="69"/>
    </row>
    <row r="38" spans="1:40" ht="15" thickBot="1" x14ac:dyDescent="0.35">
      <c r="A38" s="130">
        <v>3.3</v>
      </c>
      <c r="B38" s="141"/>
      <c r="C38" s="97">
        <f>B38/C37</f>
        <v>0</v>
      </c>
      <c r="D38" s="98">
        <f>C38*D68</f>
        <v>0</v>
      </c>
      <c r="E38" s="99"/>
      <c r="F38" s="36"/>
      <c r="G38" s="98">
        <f>F38/40</f>
        <v>0</v>
      </c>
      <c r="H38" s="100" t="e">
        <f>G38/D38</f>
        <v>#DIV/0!</v>
      </c>
      <c r="I38" s="65">
        <f>C38*F68</f>
        <v>0</v>
      </c>
      <c r="J38" s="57"/>
      <c r="K38" s="34"/>
      <c r="L38" s="65">
        <f>K38/40</f>
        <v>0</v>
      </c>
      <c r="M38" s="103" t="e">
        <f>L38/I38</f>
        <v>#DIV/0!</v>
      </c>
      <c r="N38" s="65">
        <f>C38*G68</f>
        <v>0</v>
      </c>
      <c r="O38" s="57"/>
      <c r="P38" s="34"/>
      <c r="Q38" s="65">
        <f>P38/40</f>
        <v>0</v>
      </c>
      <c r="R38" s="103" t="e">
        <f>Q38/N38</f>
        <v>#DIV/0!</v>
      </c>
      <c r="S38" s="65">
        <f>C38*H68</f>
        <v>0</v>
      </c>
      <c r="T38" s="57"/>
      <c r="U38" s="34"/>
      <c r="V38" s="65">
        <f>U38/40</f>
        <v>0</v>
      </c>
      <c r="W38" s="103" t="e">
        <f>V38/S38</f>
        <v>#DIV/0!</v>
      </c>
      <c r="X38" s="65">
        <f>C38*I68</f>
        <v>0</v>
      </c>
      <c r="Y38" s="57"/>
      <c r="Z38" s="34"/>
      <c r="AA38" s="65">
        <f>Z38/40</f>
        <v>0</v>
      </c>
      <c r="AB38" s="103" t="e">
        <f>AA38/X38</f>
        <v>#DIV/0!</v>
      </c>
      <c r="AC38" s="65">
        <f>C38*E68</f>
        <v>0</v>
      </c>
      <c r="AD38" s="57"/>
      <c r="AE38" s="34"/>
      <c r="AF38" s="65">
        <f>AE38/40</f>
        <v>0</v>
      </c>
      <c r="AG38" s="103" t="e">
        <f>AF38/AC38</f>
        <v>#DIV/0!</v>
      </c>
      <c r="AH38" s="131" t="e">
        <f>AVERAGE(AG38,AB38,W38,R38,M38,H38)</f>
        <v>#DIV/0!</v>
      </c>
      <c r="AI38" s="152"/>
      <c r="AJ38" s="69"/>
      <c r="AK38" s="69"/>
      <c r="AL38" s="69"/>
      <c r="AM38" s="69"/>
      <c r="AN38" s="69"/>
    </row>
    <row r="39" spans="1:40" ht="15" thickBot="1" x14ac:dyDescent="0.35">
      <c r="A39" s="95" t="s">
        <v>47</v>
      </c>
      <c r="B39" s="96"/>
      <c r="C39" s="97">
        <f>SUM(C38)</f>
        <v>0</v>
      </c>
      <c r="D39" s="99"/>
      <c r="E39" s="99"/>
      <c r="F39" s="99"/>
      <c r="G39" s="112"/>
      <c r="H39" s="100" t="e">
        <f>SUM(H38)</f>
        <v>#DIV/0!</v>
      </c>
      <c r="I39" s="57"/>
      <c r="J39" s="57"/>
      <c r="K39" s="57"/>
      <c r="L39" s="57"/>
      <c r="M39" s="103" t="e">
        <f>SUM(M38)</f>
        <v>#DIV/0!</v>
      </c>
      <c r="N39" s="57"/>
      <c r="O39" s="57"/>
      <c r="P39" s="57"/>
      <c r="Q39" s="57"/>
      <c r="R39" s="103" t="e">
        <f>SUM(R38)</f>
        <v>#DIV/0!</v>
      </c>
      <c r="S39" s="57"/>
      <c r="T39" s="57"/>
      <c r="U39" s="57"/>
      <c r="V39" s="57"/>
      <c r="W39" s="103" t="e">
        <f>SUM(W38)</f>
        <v>#DIV/0!</v>
      </c>
      <c r="X39" s="57"/>
      <c r="Y39" s="57"/>
      <c r="Z39" s="57"/>
      <c r="AA39" s="57"/>
      <c r="AB39" s="103" t="e">
        <f>SUM(AB38)</f>
        <v>#DIV/0!</v>
      </c>
      <c r="AC39" s="57"/>
      <c r="AD39" s="57"/>
      <c r="AE39" s="57"/>
      <c r="AF39" s="57"/>
      <c r="AG39" s="113" t="e">
        <f>SUM(AG38)</f>
        <v>#DIV/0!</v>
      </c>
      <c r="AH39" s="114" t="e">
        <f>AVERAGE(AG39,AB39,W39,R39,M39,H39)</f>
        <v>#DIV/0!</v>
      </c>
      <c r="AI39" s="69"/>
      <c r="AJ39" s="69"/>
      <c r="AK39" s="69"/>
      <c r="AL39" s="69"/>
      <c r="AM39" s="69"/>
      <c r="AN39" s="69"/>
    </row>
    <row r="40" spans="1:40" x14ac:dyDescent="0.3">
      <c r="A40" s="132"/>
      <c r="B40" s="115"/>
      <c r="C40" s="116"/>
      <c r="D40" s="117"/>
      <c r="E40" s="117"/>
      <c r="F40" s="117"/>
      <c r="G40" s="116"/>
      <c r="H40" s="118"/>
      <c r="I40" s="119"/>
      <c r="J40" s="119"/>
      <c r="K40" s="119"/>
      <c r="L40" s="119"/>
      <c r="M40" s="119"/>
      <c r="N40" s="119"/>
      <c r="O40" s="119"/>
      <c r="P40" s="119"/>
      <c r="Q40" s="119"/>
      <c r="R40" s="82"/>
      <c r="S40" s="82"/>
      <c r="T40" s="82"/>
      <c r="U40" s="82"/>
      <c r="V40" s="82"/>
      <c r="W40" s="82"/>
      <c r="X40" s="82"/>
      <c r="Y40" s="82"/>
      <c r="Z40" s="82"/>
      <c r="AA40" s="82"/>
      <c r="AB40" s="82"/>
      <c r="AC40" s="82"/>
      <c r="AD40" s="82"/>
      <c r="AE40" s="82"/>
      <c r="AF40" s="82"/>
      <c r="AG40" s="82"/>
      <c r="AH40" s="69"/>
      <c r="AI40" s="69"/>
      <c r="AJ40" s="69"/>
      <c r="AK40" s="69"/>
      <c r="AL40" s="69"/>
      <c r="AM40" s="69"/>
      <c r="AN40" s="69"/>
    </row>
    <row r="41" spans="1:40" x14ac:dyDescent="0.3">
      <c r="A41" s="134"/>
      <c r="B41" s="120"/>
      <c r="C41" s="121"/>
      <c r="D41" s="122"/>
      <c r="E41" s="122"/>
      <c r="F41" s="122"/>
      <c r="G41" s="121"/>
      <c r="H41" s="123"/>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69"/>
      <c r="AI41" s="69"/>
      <c r="AJ41" s="69"/>
      <c r="AK41" s="69"/>
      <c r="AL41" s="69"/>
      <c r="AM41" s="69"/>
      <c r="AN41" s="69"/>
    </row>
    <row r="42" spans="1:40" ht="15.6" x14ac:dyDescent="0.3">
      <c r="A42" s="161" t="s">
        <v>81</v>
      </c>
      <c r="B42" s="161"/>
      <c r="C42" s="161"/>
      <c r="D42" s="161"/>
      <c r="E42" s="161"/>
      <c r="F42" s="161"/>
      <c r="G42" s="161"/>
      <c r="H42" s="161"/>
      <c r="I42" s="161"/>
      <c r="J42" s="13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row>
    <row r="43" spans="1:40" ht="16.2" thickBot="1" x14ac:dyDescent="0.35">
      <c r="A43" s="145"/>
      <c r="B43" s="145"/>
      <c r="C43" s="145"/>
      <c r="D43" s="145"/>
      <c r="E43" s="145"/>
      <c r="F43" s="145"/>
      <c r="G43" s="145"/>
      <c r="H43" s="145"/>
      <c r="I43" s="145"/>
      <c r="J43" s="13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row>
    <row r="44" spans="1:40" ht="15" thickBot="1" x14ac:dyDescent="0.35">
      <c r="A44" s="19"/>
      <c r="B44" s="20" t="s">
        <v>49</v>
      </c>
      <c r="C44" s="20">
        <v>15</v>
      </c>
      <c r="D44" s="21" t="s">
        <v>96</v>
      </c>
      <c r="E44" s="21" t="s">
        <v>101</v>
      </c>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row>
    <row r="45" spans="1:40" ht="15" thickBot="1" x14ac:dyDescent="0.35">
      <c r="A45" s="26" t="s">
        <v>80</v>
      </c>
      <c r="B45" s="27" t="s">
        <v>90</v>
      </c>
      <c r="C45" s="28">
        <v>1</v>
      </c>
      <c r="D45" s="25">
        <v>0.26</v>
      </c>
      <c r="E45" s="25">
        <v>1</v>
      </c>
      <c r="G45" t="s">
        <v>102</v>
      </c>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row>
    <row r="46" spans="1:40" ht="15" thickBot="1" x14ac:dyDescent="0.35">
      <c r="A46" s="134"/>
      <c r="B46" s="120"/>
      <c r="C46" s="121"/>
      <c r="D46" s="122"/>
      <c r="E46" s="122"/>
      <c r="F46" s="122"/>
      <c r="G46" s="121"/>
      <c r="H46" s="123"/>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69"/>
      <c r="AI46" s="69"/>
      <c r="AJ46" s="69"/>
      <c r="AK46" s="69"/>
      <c r="AL46" s="69"/>
      <c r="AM46" s="69"/>
      <c r="AN46" s="69"/>
    </row>
    <row r="47" spans="1:40" ht="58.2" thickBot="1" x14ac:dyDescent="0.35">
      <c r="A47" s="3" t="s">
        <v>103</v>
      </c>
      <c r="B47" s="3" t="s">
        <v>49</v>
      </c>
      <c r="C47" s="3">
        <v>35</v>
      </c>
      <c r="D47" s="13" t="s">
        <v>92</v>
      </c>
      <c r="E47" s="13" t="s">
        <v>85</v>
      </c>
      <c r="F47" s="13" t="s">
        <v>86</v>
      </c>
      <c r="G47" s="3" t="s">
        <v>87</v>
      </c>
      <c r="H47" s="3" t="s">
        <v>88</v>
      </c>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69"/>
      <c r="AI47" s="69"/>
      <c r="AJ47" s="69"/>
      <c r="AK47" s="69"/>
      <c r="AL47" s="69"/>
      <c r="AM47" s="69"/>
      <c r="AN47" s="69"/>
    </row>
    <row r="48" spans="1:40" ht="15" thickBot="1" x14ac:dyDescent="0.35">
      <c r="A48" s="158" t="s">
        <v>62</v>
      </c>
      <c r="B48" s="14" t="s">
        <v>90</v>
      </c>
      <c r="C48" s="15">
        <v>1</v>
      </c>
      <c r="D48" s="16">
        <v>0.125</v>
      </c>
      <c r="E48" s="16">
        <v>0.125</v>
      </c>
      <c r="F48" s="16">
        <v>2.1</v>
      </c>
      <c r="G48" s="16">
        <v>2.1</v>
      </c>
      <c r="H48" s="16">
        <v>1</v>
      </c>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69"/>
      <c r="AI48" s="69"/>
      <c r="AJ48" s="69"/>
      <c r="AK48" s="69"/>
      <c r="AL48" s="69"/>
      <c r="AM48" s="69"/>
      <c r="AN48" s="69"/>
    </row>
    <row r="49" spans="1:40" ht="15" thickBot="1" x14ac:dyDescent="0.35">
      <c r="A49" s="158" t="s">
        <v>63</v>
      </c>
      <c r="B49" s="14" t="s">
        <v>90</v>
      </c>
      <c r="C49" s="17">
        <v>1</v>
      </c>
      <c r="D49" s="16">
        <v>0.125</v>
      </c>
      <c r="E49" s="16">
        <v>0.125</v>
      </c>
      <c r="F49" s="16">
        <v>2.1</v>
      </c>
      <c r="G49" s="16">
        <v>2.1</v>
      </c>
      <c r="H49" s="16">
        <v>1</v>
      </c>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69"/>
      <c r="AI49" s="69"/>
      <c r="AJ49" s="69"/>
      <c r="AK49" s="69"/>
      <c r="AL49" s="69"/>
      <c r="AM49" s="69"/>
      <c r="AN49" s="69"/>
    </row>
    <row r="50" spans="1:40" ht="15" thickBot="1" x14ac:dyDescent="0.35">
      <c r="A50" s="158" t="s">
        <v>64</v>
      </c>
      <c r="B50" s="14" t="s">
        <v>90</v>
      </c>
      <c r="C50" s="17">
        <v>1</v>
      </c>
      <c r="D50" s="16">
        <v>0.5</v>
      </c>
      <c r="E50" s="16">
        <v>1</v>
      </c>
      <c r="F50" s="16">
        <v>3.3</v>
      </c>
      <c r="G50" s="18"/>
      <c r="H50" s="16">
        <v>1</v>
      </c>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69"/>
      <c r="AI50" s="69"/>
      <c r="AJ50" s="69"/>
      <c r="AK50" s="69"/>
      <c r="AL50" s="69"/>
      <c r="AM50" s="69"/>
      <c r="AN50" s="69"/>
    </row>
    <row r="51" spans="1:40" ht="15" thickBot="1" x14ac:dyDescent="0.35">
      <c r="A51" s="158" t="s">
        <v>118</v>
      </c>
      <c r="B51" s="14" t="s">
        <v>90</v>
      </c>
      <c r="C51" s="17">
        <v>1</v>
      </c>
      <c r="D51" s="16">
        <v>0.5</v>
      </c>
      <c r="E51" s="16">
        <v>1</v>
      </c>
      <c r="F51" s="16">
        <v>3.3</v>
      </c>
      <c r="G51" s="18"/>
      <c r="H51" s="16">
        <v>1</v>
      </c>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69"/>
      <c r="AI51" s="69"/>
      <c r="AJ51" s="69"/>
      <c r="AK51" s="69"/>
      <c r="AL51" s="69"/>
      <c r="AM51" s="69"/>
      <c r="AN51" s="69"/>
    </row>
    <row r="52" spans="1:40" ht="15" thickBot="1" x14ac:dyDescent="0.35">
      <c r="A52" s="134"/>
      <c r="B52" s="120"/>
      <c r="C52" s="121"/>
      <c r="D52" s="122"/>
      <c r="E52" s="122"/>
      <c r="F52" s="122"/>
      <c r="G52" s="121"/>
      <c r="H52" s="123"/>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69"/>
      <c r="AI52" s="69"/>
      <c r="AJ52" s="69"/>
      <c r="AK52" s="69"/>
      <c r="AL52" s="69"/>
      <c r="AM52" s="69"/>
      <c r="AN52" s="69"/>
    </row>
    <row r="53" spans="1:40" ht="43.8" thickBot="1" x14ac:dyDescent="0.35">
      <c r="A53" s="19"/>
      <c r="B53" s="20" t="s">
        <v>49</v>
      </c>
      <c r="C53" s="20">
        <v>12</v>
      </c>
      <c r="D53" s="21" t="s">
        <v>96</v>
      </c>
      <c r="E53" s="21" t="s">
        <v>97</v>
      </c>
      <c r="F53" s="22" t="s">
        <v>98</v>
      </c>
      <c r="G53" s="20" t="s">
        <v>85</v>
      </c>
      <c r="H53" s="20" t="s">
        <v>99</v>
      </c>
      <c r="I53" s="20" t="s">
        <v>100</v>
      </c>
      <c r="J53" s="20" t="s">
        <v>95</v>
      </c>
      <c r="K53" s="82"/>
      <c r="L53" s="82"/>
      <c r="M53" s="82"/>
      <c r="N53" s="82"/>
      <c r="O53" s="82"/>
      <c r="P53" s="82"/>
      <c r="Q53" s="82"/>
      <c r="R53" s="82"/>
      <c r="S53" s="82"/>
      <c r="T53" s="82"/>
      <c r="U53" s="82"/>
      <c r="V53" s="82"/>
      <c r="W53" s="82"/>
      <c r="X53" s="82"/>
      <c r="Y53" s="82"/>
      <c r="Z53" s="82"/>
      <c r="AA53" s="82"/>
      <c r="AB53" s="82"/>
      <c r="AC53" s="82"/>
      <c r="AD53" s="82"/>
      <c r="AE53" s="82"/>
      <c r="AF53" s="82"/>
      <c r="AG53" s="82"/>
      <c r="AH53" s="69"/>
      <c r="AI53" s="69"/>
      <c r="AJ53" s="69"/>
      <c r="AK53" s="69"/>
      <c r="AL53" s="69"/>
      <c r="AM53" s="69"/>
      <c r="AN53" s="69"/>
    </row>
    <row r="54" spans="1:40" ht="15" thickBot="1" x14ac:dyDescent="0.35">
      <c r="A54" s="26" t="s">
        <v>77</v>
      </c>
      <c r="B54" s="27" t="s">
        <v>90</v>
      </c>
      <c r="C54" s="28">
        <v>1</v>
      </c>
      <c r="D54" s="25">
        <v>0.5</v>
      </c>
      <c r="E54" s="25">
        <v>0.125</v>
      </c>
      <c r="F54" s="25">
        <v>1</v>
      </c>
      <c r="G54" s="25">
        <v>3.2</v>
      </c>
      <c r="H54" s="25">
        <v>1</v>
      </c>
      <c r="I54" s="25">
        <v>1.6</v>
      </c>
      <c r="J54" s="25">
        <v>1.6</v>
      </c>
      <c r="K54" s="82"/>
      <c r="L54" s="82"/>
      <c r="M54" s="82"/>
      <c r="N54" s="82"/>
      <c r="O54" s="82"/>
      <c r="P54" s="82"/>
      <c r="Q54" s="82"/>
      <c r="R54" s="82"/>
      <c r="S54" s="82"/>
      <c r="T54" s="82"/>
      <c r="U54" s="82"/>
      <c r="V54" s="82"/>
      <c r="W54" s="82"/>
      <c r="X54" s="82"/>
      <c r="Y54" s="82"/>
      <c r="Z54" s="82"/>
      <c r="AA54" s="82"/>
      <c r="AB54" s="82"/>
      <c r="AC54" s="82"/>
      <c r="AD54" s="82"/>
      <c r="AE54" s="82"/>
      <c r="AF54" s="82"/>
      <c r="AG54" s="82"/>
      <c r="AH54" s="69"/>
      <c r="AI54" s="69"/>
      <c r="AJ54" s="69"/>
      <c r="AK54" s="69"/>
      <c r="AL54" s="69"/>
      <c r="AM54" s="69"/>
      <c r="AN54" s="69"/>
    </row>
    <row r="55" spans="1:40" ht="15" thickBot="1" x14ac:dyDescent="0.35">
      <c r="A55" s="26" t="s">
        <v>78</v>
      </c>
      <c r="B55" s="27" t="s">
        <v>90</v>
      </c>
      <c r="C55" s="28">
        <v>1</v>
      </c>
      <c r="D55" s="25">
        <v>0.5</v>
      </c>
      <c r="E55" s="25">
        <v>0.125</v>
      </c>
      <c r="F55" s="25">
        <v>1</v>
      </c>
      <c r="G55" s="29"/>
      <c r="H55" s="25">
        <v>1</v>
      </c>
      <c r="I55" s="29"/>
      <c r="J55" s="25">
        <v>1.6</v>
      </c>
      <c r="K55" s="82"/>
      <c r="L55" s="82"/>
      <c r="M55" s="82"/>
      <c r="N55" s="82"/>
      <c r="O55" s="82"/>
      <c r="P55" s="82"/>
      <c r="Q55" s="82"/>
      <c r="R55" s="82"/>
      <c r="S55" s="82"/>
      <c r="T55" s="82"/>
      <c r="U55" s="82"/>
      <c r="V55" s="82"/>
      <c r="W55" s="82"/>
      <c r="X55" s="82"/>
      <c r="Y55" s="82"/>
      <c r="Z55" s="82"/>
      <c r="AA55" s="82"/>
      <c r="AB55" s="82"/>
      <c r="AC55" s="82"/>
      <c r="AD55" s="82"/>
      <c r="AE55" s="82"/>
      <c r="AF55" s="82"/>
      <c r="AG55" s="82"/>
      <c r="AH55" s="69"/>
      <c r="AI55" s="69"/>
      <c r="AJ55" s="69"/>
      <c r="AK55" s="69"/>
      <c r="AL55" s="69"/>
      <c r="AM55" s="69"/>
      <c r="AN55" s="69"/>
    </row>
    <row r="56" spans="1:40" ht="15" thickBot="1" x14ac:dyDescent="0.35">
      <c r="A56" s="134"/>
      <c r="B56" s="120"/>
      <c r="C56" s="121"/>
      <c r="D56" s="122"/>
      <c r="E56" s="122"/>
      <c r="F56" s="122"/>
      <c r="G56" s="121"/>
      <c r="H56" s="123"/>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69"/>
      <c r="AI56" s="69"/>
      <c r="AJ56" s="69"/>
      <c r="AK56" s="69"/>
      <c r="AL56" s="69"/>
      <c r="AM56" s="69"/>
      <c r="AN56" s="69"/>
    </row>
    <row r="57" spans="1:40" ht="73.2" customHeight="1" thickBot="1" x14ac:dyDescent="0.35">
      <c r="A57" s="2" t="s">
        <v>104</v>
      </c>
      <c r="B57" s="14" t="s">
        <v>1</v>
      </c>
      <c r="C57" s="3">
        <v>16</v>
      </c>
      <c r="D57" s="13" t="s">
        <v>82</v>
      </c>
      <c r="E57" s="13" t="s">
        <v>83</v>
      </c>
      <c r="F57" s="3" t="s">
        <v>84</v>
      </c>
      <c r="G57" s="3" t="s">
        <v>85</v>
      </c>
      <c r="H57" s="3" t="s">
        <v>86</v>
      </c>
      <c r="I57" s="3" t="s">
        <v>87</v>
      </c>
      <c r="J57" s="3" t="s">
        <v>88</v>
      </c>
    </row>
    <row r="58" spans="1:40" ht="15" thickBot="1" x14ac:dyDescent="0.35">
      <c r="A58" s="159" t="s">
        <v>45</v>
      </c>
      <c r="B58" s="7" t="s">
        <v>90</v>
      </c>
      <c r="C58" s="8">
        <v>1</v>
      </c>
      <c r="D58" s="9">
        <v>0.125</v>
      </c>
      <c r="E58" s="9">
        <v>0.125</v>
      </c>
      <c r="F58" s="9">
        <v>1</v>
      </c>
      <c r="G58" s="9">
        <v>1</v>
      </c>
      <c r="H58" s="9">
        <v>0.25</v>
      </c>
      <c r="I58" s="9">
        <v>0.25</v>
      </c>
      <c r="J58" s="9">
        <v>3.8</v>
      </c>
    </row>
    <row r="59" spans="1:40" ht="17.399999999999999" customHeight="1" thickBot="1" x14ac:dyDescent="0.35">
      <c r="A59" s="159" t="s">
        <v>117</v>
      </c>
      <c r="B59" s="7" t="s">
        <v>90</v>
      </c>
      <c r="C59" s="8">
        <v>1</v>
      </c>
      <c r="D59" s="9">
        <v>0.06</v>
      </c>
      <c r="E59" s="9">
        <v>0.125</v>
      </c>
      <c r="F59" s="9">
        <v>1</v>
      </c>
      <c r="G59" s="9">
        <v>1</v>
      </c>
      <c r="H59" s="9">
        <v>0.25</v>
      </c>
      <c r="I59" s="9">
        <v>0.25</v>
      </c>
      <c r="J59" s="9">
        <v>3.8</v>
      </c>
    </row>
    <row r="60" spans="1:40" ht="15" thickBot="1" x14ac:dyDescent="0.35">
      <c r="A60" s="159" t="s">
        <v>91</v>
      </c>
      <c r="B60" s="7" t="s">
        <v>90</v>
      </c>
      <c r="C60" s="8">
        <v>1</v>
      </c>
      <c r="D60" s="9">
        <v>0.125</v>
      </c>
      <c r="E60" s="9">
        <v>0.25</v>
      </c>
      <c r="F60" s="9">
        <v>1</v>
      </c>
      <c r="G60" s="9">
        <v>1</v>
      </c>
      <c r="H60" s="9">
        <v>1</v>
      </c>
      <c r="I60" s="9">
        <v>1</v>
      </c>
      <c r="J60" s="9">
        <v>3.8</v>
      </c>
    </row>
    <row r="61" spans="1:40" ht="18" customHeight="1" thickBot="1" x14ac:dyDescent="0.35">
      <c r="A61" s="159" t="s">
        <v>42</v>
      </c>
      <c r="B61" s="7" t="s">
        <v>90</v>
      </c>
      <c r="C61" s="8">
        <v>1</v>
      </c>
      <c r="D61" s="9">
        <v>0.06</v>
      </c>
      <c r="E61" s="9">
        <v>0.125</v>
      </c>
      <c r="F61" s="9">
        <v>1</v>
      </c>
      <c r="G61" s="9">
        <v>1</v>
      </c>
      <c r="H61" s="9">
        <v>2</v>
      </c>
      <c r="I61" s="9">
        <v>1</v>
      </c>
      <c r="J61" s="9">
        <v>4.2</v>
      </c>
    </row>
    <row r="62" spans="1:40" ht="15" thickBot="1" x14ac:dyDescent="0.35">
      <c r="A62" s="159" t="s">
        <v>43</v>
      </c>
      <c r="B62" s="7" t="s">
        <v>90</v>
      </c>
      <c r="C62" s="8">
        <v>1</v>
      </c>
      <c r="D62" s="9">
        <v>0.06</v>
      </c>
      <c r="E62" s="9">
        <v>0.08</v>
      </c>
      <c r="F62" s="9">
        <v>1</v>
      </c>
      <c r="G62" s="9">
        <v>1</v>
      </c>
      <c r="H62" s="9">
        <v>1.5</v>
      </c>
      <c r="I62" s="9">
        <v>1</v>
      </c>
      <c r="J62" s="9">
        <v>3.8</v>
      </c>
    </row>
    <row r="63" spans="1:40" ht="15" thickBot="1" x14ac:dyDescent="0.35">
      <c r="A63" s="160" t="s">
        <v>40</v>
      </c>
      <c r="B63" s="4" t="s">
        <v>90</v>
      </c>
      <c r="C63" s="5">
        <v>1</v>
      </c>
      <c r="D63" s="6">
        <v>0.4</v>
      </c>
      <c r="E63" s="6">
        <v>0.08</v>
      </c>
      <c r="F63" s="6">
        <v>1</v>
      </c>
      <c r="G63" s="6">
        <v>3</v>
      </c>
      <c r="H63" s="6">
        <v>3</v>
      </c>
      <c r="I63" s="6">
        <v>2</v>
      </c>
      <c r="J63" s="6">
        <v>6.3</v>
      </c>
    </row>
    <row r="64" spans="1:40" ht="15" thickBot="1" x14ac:dyDescent="0.35">
      <c r="A64" s="159" t="s">
        <v>41</v>
      </c>
      <c r="B64" s="7" t="s">
        <v>90</v>
      </c>
      <c r="C64" s="8">
        <v>1</v>
      </c>
      <c r="D64" s="9">
        <v>0.4</v>
      </c>
      <c r="E64" s="9">
        <v>0.08</v>
      </c>
      <c r="F64" s="9">
        <v>1</v>
      </c>
      <c r="G64" s="9">
        <v>3</v>
      </c>
      <c r="H64" s="9">
        <v>3</v>
      </c>
      <c r="I64" s="9">
        <v>2</v>
      </c>
      <c r="J64" s="9">
        <v>4</v>
      </c>
    </row>
    <row r="65" spans="1:10" ht="15" thickBot="1" x14ac:dyDescent="0.35">
      <c r="A65" s="160" t="s">
        <v>89</v>
      </c>
      <c r="B65" s="4" t="s">
        <v>90</v>
      </c>
      <c r="C65" s="5">
        <v>1</v>
      </c>
      <c r="D65" s="6">
        <v>0.5</v>
      </c>
      <c r="E65" s="6">
        <v>0.5</v>
      </c>
      <c r="F65" s="6">
        <v>1</v>
      </c>
      <c r="G65" s="6">
        <v>3.8</v>
      </c>
      <c r="H65" s="6">
        <v>1</v>
      </c>
      <c r="I65" s="6">
        <v>1</v>
      </c>
      <c r="J65" s="6">
        <v>3.8</v>
      </c>
    </row>
    <row r="66" spans="1:10" ht="15" thickBot="1" x14ac:dyDescent="0.35">
      <c r="A66" s="10"/>
      <c r="B66" s="11"/>
      <c r="C66" s="11"/>
      <c r="D66" s="12"/>
      <c r="E66" s="12"/>
      <c r="F66" s="12"/>
      <c r="G66" s="11"/>
      <c r="H66" s="11"/>
      <c r="I66" s="11"/>
      <c r="J66" s="11"/>
    </row>
    <row r="67" spans="1:10" ht="37.799999999999997" customHeight="1" thickBot="1" x14ac:dyDescent="0.35">
      <c r="A67" s="2"/>
      <c r="B67" s="14" t="s">
        <v>49</v>
      </c>
      <c r="C67" s="3">
        <v>16</v>
      </c>
      <c r="D67" s="13" t="s">
        <v>93</v>
      </c>
      <c r="E67" s="13" t="s">
        <v>94</v>
      </c>
      <c r="F67" s="3" t="s">
        <v>85</v>
      </c>
      <c r="G67" s="3" t="s">
        <v>18</v>
      </c>
      <c r="H67" s="3" t="s">
        <v>23</v>
      </c>
      <c r="I67" s="3" t="s">
        <v>95</v>
      </c>
    </row>
    <row r="68" spans="1:10" ht="15" thickBot="1" x14ac:dyDescent="0.35">
      <c r="A68" s="158">
        <v>3.3</v>
      </c>
      <c r="B68" s="23" t="s">
        <v>90</v>
      </c>
      <c r="C68" s="24">
        <v>1</v>
      </c>
      <c r="D68" s="25">
        <v>0.25</v>
      </c>
      <c r="E68" s="25">
        <v>1</v>
      </c>
      <c r="F68" s="25">
        <v>0.5</v>
      </c>
      <c r="G68" s="25">
        <v>1.5</v>
      </c>
      <c r="H68" s="25">
        <v>1</v>
      </c>
      <c r="I68" s="25">
        <v>3.8</v>
      </c>
    </row>
    <row r="76" spans="1:10" x14ac:dyDescent="0.3">
      <c r="D76" s="1"/>
    </row>
    <row r="77" spans="1:10" x14ac:dyDescent="0.3">
      <c r="D77" s="1"/>
    </row>
    <row r="78" spans="1:10" x14ac:dyDescent="0.3">
      <c r="D78" s="1"/>
    </row>
    <row r="79" spans="1:10" x14ac:dyDescent="0.3">
      <c r="D79" s="1"/>
    </row>
    <row r="80" spans="1:10" x14ac:dyDescent="0.3">
      <c r="D80" s="1"/>
    </row>
    <row r="81" spans="4:4" x14ac:dyDescent="0.3">
      <c r="D81" s="1"/>
    </row>
    <row r="82" spans="4:4" x14ac:dyDescent="0.3">
      <c r="D82" s="1"/>
    </row>
    <row r="83" spans="4:4" x14ac:dyDescent="0.3">
      <c r="D83" s="1"/>
    </row>
    <row r="84" spans="4:4" x14ac:dyDescent="0.3">
      <c r="D84" s="1"/>
    </row>
    <row r="85" spans="4:4" x14ac:dyDescent="0.3">
      <c r="D85" s="1"/>
    </row>
    <row r="86" spans="4:4" x14ac:dyDescent="0.3">
      <c r="D86" s="1"/>
    </row>
    <row r="87" spans="4:4" x14ac:dyDescent="0.3">
      <c r="D87" s="1"/>
    </row>
    <row r="88" spans="4:4" x14ac:dyDescent="0.3">
      <c r="D88" s="1"/>
    </row>
  </sheetData>
  <sheetProtection algorithmName="SHA-512" hashValue="Zji5nc4oUlJUgNBENBeIzyBhr067uAE4dAVppuF6HEsmkJXQ0RtMAYdgfSB7dhBdFwkrXwNsCyoYc6V2VjCcgA==" saltValue="Mp2AwcHSl4MfVczFw9AENg==" spinCount="100000" sheet="1" objects="1" scenarios="1"/>
  <mergeCells count="1">
    <mergeCell ref="A42:I42"/>
  </mergeCells>
  <conditionalFormatting sqref="H9:H11">
    <cfRule type="cellIs" dxfId="27" priority="28" operator="lessThan">
      <formula>0.7</formula>
    </cfRule>
  </conditionalFormatting>
  <conditionalFormatting sqref="H25:H32 M25:M32">
    <cfRule type="cellIs" dxfId="26" priority="26" operator="between">
      <formula>0.7</formula>
      <formula>0.94999</formula>
    </cfRule>
    <cfRule type="cellIs" dxfId="25" priority="27" operator="lessThan">
      <formula>0.7</formula>
    </cfRule>
  </conditionalFormatting>
  <conditionalFormatting sqref="R27:R32">
    <cfRule type="cellIs" dxfId="24" priority="24" operator="lessThan">
      <formula>0.7</formula>
    </cfRule>
    <cfRule type="cellIs" dxfId="23" priority="25" operator="between">
      <formula>0.7</formula>
      <formula>0.94999</formula>
    </cfRule>
  </conditionalFormatting>
  <conditionalFormatting sqref="W25:W32 AG25:AG32">
    <cfRule type="cellIs" dxfId="22" priority="22" operator="between">
      <formula>0.7</formula>
      <formula>0.94999</formula>
    </cfRule>
    <cfRule type="cellIs" dxfId="21" priority="23" operator="lessThan">
      <formula>0.7</formula>
    </cfRule>
  </conditionalFormatting>
  <conditionalFormatting sqref="AB25:AB32">
    <cfRule type="cellIs" dxfId="20" priority="20" operator="between">
      <formula>0.7</formula>
      <formula>0.94999</formula>
    </cfRule>
    <cfRule type="cellIs" dxfId="19" priority="21" operator="lessThan">
      <formula>0.7</formula>
    </cfRule>
  </conditionalFormatting>
  <conditionalFormatting sqref="AL25:AL32">
    <cfRule type="cellIs" dxfId="18" priority="18" operator="lessThan">
      <formula>0.7</formula>
    </cfRule>
    <cfRule type="cellIs" dxfId="17" priority="19" operator="between">
      <formula>0.7</formula>
      <formula>0.94999</formula>
    </cfRule>
  </conditionalFormatting>
  <conditionalFormatting sqref="N3:N4 R18:R20 W20 W18 W38:W39 R38:R39 AB18:AB20 AB38:AB39 R9:R13 W9:W10 W13 AB9:AB13">
    <cfRule type="cellIs" dxfId="16" priority="17" operator="lessThan">
      <formula>0.7</formula>
    </cfRule>
  </conditionalFormatting>
  <conditionalFormatting sqref="N3:N4 R18:R20 W20 W18 W38:W39 R38:R39 AB18:AB20 AB38:AB39 R9:R13 W9:W10 W13 AB9:AB13">
    <cfRule type="cellIs" dxfId="15" priority="16" operator="between">
      <formula>0.7</formula>
      <formula>0.94999</formula>
    </cfRule>
  </conditionalFormatting>
  <conditionalFormatting sqref="AC9:AC13 AG38:AH39 AG18:AG20 AL18:AM20">
    <cfRule type="cellIs" dxfId="14" priority="15" operator="lessThan">
      <formula>0.7</formula>
    </cfRule>
  </conditionalFormatting>
  <conditionalFormatting sqref="AC9:AC13 AG38:AH39 AG18:AG20 AL18:AM20">
    <cfRule type="cellIs" dxfId="13" priority="14" operator="between">
      <formula>0.7</formula>
      <formula>0.94999</formula>
    </cfRule>
  </conditionalFormatting>
  <conditionalFormatting sqref="H9:H11 H13">
    <cfRule type="cellIs" dxfId="12" priority="13" operator="between">
      <formula>0.7</formula>
      <formula>0.94999</formula>
    </cfRule>
  </conditionalFormatting>
  <conditionalFormatting sqref="M9:M13">
    <cfRule type="cellIs" dxfId="11" priority="11" operator="between">
      <formula>0.7</formula>
      <formula>0.94999</formula>
    </cfRule>
    <cfRule type="cellIs" dxfId="10" priority="12" operator="lessThan">
      <formula>0.7</formula>
    </cfRule>
  </conditionalFormatting>
  <conditionalFormatting sqref="H12">
    <cfRule type="cellIs" dxfId="9" priority="7" operator="lessThan">
      <formula>0.7</formula>
    </cfRule>
    <cfRule type="cellIs" dxfId="8" priority="8" operator="lessThan">
      <formula>0.7</formula>
    </cfRule>
    <cfRule type="cellIs" dxfId="7" priority="10" operator="lessThan">
      <formula>0.7</formula>
    </cfRule>
  </conditionalFormatting>
  <conditionalFormatting sqref="H12">
    <cfRule type="cellIs" dxfId="6" priority="9" operator="between">
      <formula>0.7</formula>
      <formula>0.94999</formula>
    </cfRule>
  </conditionalFormatting>
  <conditionalFormatting sqref="H38:H39 M38:M39">
    <cfRule type="cellIs" dxfId="5" priority="5" operator="between">
      <formula>0.7</formula>
      <formula>0.9499</formula>
    </cfRule>
    <cfRule type="cellIs" dxfId="4" priority="6" operator="lessThan">
      <formula>0.7</formula>
    </cfRule>
  </conditionalFormatting>
  <conditionalFormatting sqref="H18:H20 M18 M20 M3:M4 H3:H4">
    <cfRule type="cellIs" dxfId="3" priority="3" operator="between">
      <formula>0.7</formula>
      <formula>0.9499</formula>
    </cfRule>
    <cfRule type="cellIs" dxfId="2" priority="4" operator="lessThan">
      <formula>0.7</formula>
    </cfRule>
  </conditionalFormatting>
  <conditionalFormatting sqref="AM25:AM32">
    <cfRule type="cellIs" dxfId="1" priority="1" operator="between">
      <formula>0.7</formula>
      <formula>0.94999</formula>
    </cfRule>
    <cfRule type="cellIs" dxfId="0" priority="2" operator="lessThan">
      <formula>0.7</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2"/>
  <sheetViews>
    <sheetView workbookViewId="0">
      <selection activeCell="A3" sqref="A3"/>
    </sheetView>
  </sheetViews>
  <sheetFormatPr defaultRowHeight="14.4" x14ac:dyDescent="0.3"/>
  <cols>
    <col min="1" max="1" width="22.5546875" customWidth="1"/>
    <col min="4" max="4" width="15.77734375" customWidth="1"/>
    <col min="5" max="5" width="13.77734375" customWidth="1"/>
    <col min="6" max="6" width="14.88671875" customWidth="1"/>
    <col min="7" max="7" width="15.33203125" customWidth="1"/>
    <col min="8" max="8" width="15.5546875" customWidth="1"/>
    <col min="9" max="9" width="15.109375" customWidth="1"/>
    <col min="10" max="10" width="15.88671875" bestFit="1" customWidth="1"/>
    <col min="11" max="11" width="14.109375" customWidth="1"/>
    <col min="12" max="12" width="14" customWidth="1"/>
    <col min="13" max="13" width="13.88671875" customWidth="1"/>
    <col min="14" max="14" width="16.109375" customWidth="1"/>
    <col min="15" max="15" width="11.6640625" hidden="1" customWidth="1"/>
    <col min="16" max="16" width="14.33203125" customWidth="1"/>
    <col min="17" max="17" width="13.77734375" customWidth="1"/>
    <col min="18" max="18" width="14.44140625" customWidth="1"/>
    <col min="19" max="19" width="15.33203125" customWidth="1"/>
    <col min="20" max="20" width="13.21875" hidden="1" customWidth="1"/>
    <col min="21" max="21" width="13.6640625" customWidth="1"/>
    <col min="22" max="22" width="15.33203125" customWidth="1"/>
    <col min="23" max="23" width="13.109375" customWidth="1"/>
    <col min="24" max="24" width="15.5546875" customWidth="1"/>
    <col min="25" max="25" width="13.77734375" hidden="1" customWidth="1"/>
    <col min="26" max="26" width="14.88671875" customWidth="1"/>
    <col min="28" max="28" width="15.21875" customWidth="1"/>
    <col min="29" max="29" width="14" customWidth="1"/>
    <col min="30" max="30" width="17.77734375" hidden="1" customWidth="1"/>
    <col min="31" max="31" width="16.109375" customWidth="1"/>
    <col min="32" max="32" width="12" customWidth="1"/>
    <col min="33" max="33" width="13.5546875" customWidth="1"/>
    <col min="34" max="34" width="12.6640625" customWidth="1"/>
    <col min="35" max="35" width="13.88671875" hidden="1" customWidth="1"/>
    <col min="36" max="36" width="13.21875" customWidth="1"/>
    <col min="37" max="37" width="11.77734375" customWidth="1"/>
    <col min="38" max="38" width="13.5546875" customWidth="1"/>
    <col min="39" max="39" width="11.6640625" customWidth="1"/>
  </cols>
  <sheetData>
    <row r="1" spans="1:29" ht="43.8" thickBot="1" x14ac:dyDescent="0.35">
      <c r="A1" s="45" t="s">
        <v>107</v>
      </c>
      <c r="B1" s="45" t="s">
        <v>105</v>
      </c>
      <c r="C1" s="85" t="s">
        <v>79</v>
      </c>
      <c r="D1" s="42" t="s">
        <v>51</v>
      </c>
      <c r="E1" s="42" t="s">
        <v>52</v>
      </c>
      <c r="F1" s="42" t="s">
        <v>53</v>
      </c>
      <c r="G1" s="85" t="s">
        <v>54</v>
      </c>
      <c r="H1" s="44" t="s">
        <v>55</v>
      </c>
      <c r="I1" s="87" t="s">
        <v>13</v>
      </c>
      <c r="J1" s="87" t="s">
        <v>56</v>
      </c>
      <c r="K1" s="87" t="s">
        <v>57</v>
      </c>
      <c r="L1" s="87" t="s">
        <v>58</v>
      </c>
      <c r="M1" s="90" t="s">
        <v>59</v>
      </c>
      <c r="N1" s="54" t="s">
        <v>38</v>
      </c>
    </row>
    <row r="2" spans="1:29" ht="15" thickBot="1" x14ac:dyDescent="0.35">
      <c r="A2" s="124"/>
      <c r="B2" s="124"/>
      <c r="C2" s="125">
        <v>15</v>
      </c>
      <c r="D2" s="126"/>
      <c r="E2" s="126"/>
      <c r="F2" s="126"/>
      <c r="G2" s="127"/>
      <c r="H2" s="128"/>
      <c r="I2" s="92"/>
      <c r="J2" s="92"/>
      <c r="K2" s="92"/>
      <c r="L2" s="92"/>
      <c r="M2" s="94"/>
      <c r="N2" s="129"/>
    </row>
    <row r="10" spans="1:29" ht="15" thickBot="1" x14ac:dyDescent="0.35"/>
    <row r="11" spans="1:29" ht="43.8" thickBot="1" x14ac:dyDescent="0.35">
      <c r="A11" s="45" t="s">
        <v>106</v>
      </c>
      <c r="B11" s="45" t="s">
        <v>105</v>
      </c>
      <c r="C11" s="85" t="s">
        <v>50</v>
      </c>
      <c r="D11" s="42" t="s">
        <v>51</v>
      </c>
      <c r="E11" s="42" t="s">
        <v>52</v>
      </c>
      <c r="F11" s="42" t="s">
        <v>53</v>
      </c>
      <c r="G11" s="85" t="s">
        <v>54</v>
      </c>
      <c r="H11" s="44" t="s">
        <v>55</v>
      </c>
      <c r="I11" s="87" t="s">
        <v>13</v>
      </c>
      <c r="J11" s="87" t="s">
        <v>56</v>
      </c>
      <c r="K11" s="87" t="s">
        <v>57</v>
      </c>
      <c r="L11" s="87" t="s">
        <v>58</v>
      </c>
      <c r="M11" s="90" t="s">
        <v>59</v>
      </c>
      <c r="N11" s="45" t="s">
        <v>18</v>
      </c>
      <c r="O11" s="45" t="s">
        <v>19</v>
      </c>
      <c r="P11" s="45" t="s">
        <v>20</v>
      </c>
      <c r="Q11" s="45" t="s">
        <v>21</v>
      </c>
      <c r="R11" s="89" t="s">
        <v>60</v>
      </c>
      <c r="S11" s="45" t="s">
        <v>23</v>
      </c>
      <c r="T11" s="45" t="s">
        <v>24</v>
      </c>
      <c r="U11" s="45" t="s">
        <v>25</v>
      </c>
      <c r="V11" s="45" t="s">
        <v>26</v>
      </c>
      <c r="W11" s="90" t="s">
        <v>61</v>
      </c>
      <c r="X11" s="45" t="s">
        <v>28</v>
      </c>
      <c r="Y11" s="45" t="s">
        <v>29</v>
      </c>
      <c r="Z11" s="45" t="s">
        <v>30</v>
      </c>
      <c r="AA11" s="45" t="s">
        <v>31</v>
      </c>
      <c r="AB11" s="44" t="s">
        <v>32</v>
      </c>
      <c r="AC11" s="91" t="s">
        <v>38</v>
      </c>
    </row>
    <row r="12" spans="1:29" ht="15" thickBot="1" x14ac:dyDescent="0.35">
      <c r="A12" s="146"/>
      <c r="B12" s="52"/>
      <c r="C12" s="93">
        <v>35</v>
      </c>
      <c r="D12" s="147"/>
      <c r="E12" s="147"/>
      <c r="F12" s="147"/>
      <c r="G12" s="93"/>
      <c r="H12" s="148"/>
      <c r="I12" s="149"/>
      <c r="J12" s="149"/>
      <c r="K12" s="149"/>
      <c r="L12" s="149"/>
      <c r="M12" s="150"/>
      <c r="N12" s="149"/>
      <c r="O12" s="149"/>
      <c r="P12" s="149"/>
      <c r="Q12" s="149"/>
      <c r="R12" s="150"/>
      <c r="S12" s="149"/>
      <c r="T12" s="149"/>
      <c r="U12" s="149"/>
      <c r="V12" s="149"/>
      <c r="W12" s="150"/>
      <c r="X12" s="149"/>
      <c r="Y12" s="149"/>
      <c r="Z12" s="149"/>
      <c r="AA12" s="149"/>
      <c r="AB12" s="150"/>
      <c r="AC12" s="151"/>
    </row>
    <row r="20" spans="1:39" ht="15" thickBot="1" x14ac:dyDescent="0.35"/>
    <row r="21" spans="1:39" ht="58.2" thickBot="1" x14ac:dyDescent="0.35">
      <c r="A21" s="45" t="s">
        <v>108</v>
      </c>
      <c r="B21" s="40" t="s">
        <v>105</v>
      </c>
      <c r="C21" s="83" t="s">
        <v>66</v>
      </c>
      <c r="D21" s="84" t="s">
        <v>51</v>
      </c>
      <c r="E21" s="84" t="s">
        <v>52</v>
      </c>
      <c r="F21" s="84" t="s">
        <v>53</v>
      </c>
      <c r="G21" s="85" t="s">
        <v>54</v>
      </c>
      <c r="H21" s="46" t="s">
        <v>55</v>
      </c>
      <c r="I21" s="86" t="s">
        <v>13</v>
      </c>
      <c r="J21" s="86" t="s">
        <v>56</v>
      </c>
      <c r="K21" s="87" t="s">
        <v>57</v>
      </c>
      <c r="L21" s="87" t="s">
        <v>58</v>
      </c>
      <c r="M21" s="88" t="s">
        <v>59</v>
      </c>
      <c r="N21" s="40" t="s">
        <v>18</v>
      </c>
      <c r="O21" s="40" t="s">
        <v>19</v>
      </c>
      <c r="P21" s="45" t="s">
        <v>20</v>
      </c>
      <c r="Q21" s="45" t="s">
        <v>21</v>
      </c>
      <c r="R21" s="89" t="s">
        <v>60</v>
      </c>
      <c r="S21" s="45" t="s">
        <v>23</v>
      </c>
      <c r="T21" s="40" t="s">
        <v>24</v>
      </c>
      <c r="U21" s="45" t="s">
        <v>25</v>
      </c>
      <c r="V21" s="45" t="s">
        <v>26</v>
      </c>
      <c r="W21" s="90" t="s">
        <v>61</v>
      </c>
      <c r="X21" s="45" t="s">
        <v>28</v>
      </c>
      <c r="Y21" s="40" t="s">
        <v>29</v>
      </c>
      <c r="Z21" s="45" t="s">
        <v>30</v>
      </c>
      <c r="AA21" s="45" t="s">
        <v>31</v>
      </c>
      <c r="AB21" s="46" t="s">
        <v>32</v>
      </c>
      <c r="AC21" s="45" t="s">
        <v>67</v>
      </c>
      <c r="AD21" s="45" t="s">
        <v>68</v>
      </c>
      <c r="AE21" s="45" t="s">
        <v>69</v>
      </c>
      <c r="AF21" s="45" t="s">
        <v>70</v>
      </c>
      <c r="AG21" s="44" t="s">
        <v>71</v>
      </c>
      <c r="AH21" s="45" t="s">
        <v>72</v>
      </c>
      <c r="AI21" s="45" t="s">
        <v>73</v>
      </c>
      <c r="AJ21" s="45" t="s">
        <v>74</v>
      </c>
      <c r="AK21" s="45" t="s">
        <v>75</v>
      </c>
      <c r="AL21" s="44" t="s">
        <v>76</v>
      </c>
      <c r="AM21" s="54" t="s">
        <v>38</v>
      </c>
    </row>
    <row r="22" spans="1:39" ht="15" thickBot="1" x14ac:dyDescent="0.35">
      <c r="A22" s="124"/>
      <c r="B22" s="124"/>
      <c r="C22" s="125">
        <v>12</v>
      </c>
      <c r="D22" s="126"/>
      <c r="E22" s="126"/>
      <c r="F22" s="126"/>
      <c r="G22" s="127"/>
      <c r="H22" s="128"/>
      <c r="I22" s="92"/>
      <c r="J22" s="92"/>
      <c r="K22" s="92"/>
      <c r="L22" s="92"/>
      <c r="M22" s="94"/>
      <c r="N22" s="92"/>
      <c r="O22" s="92"/>
      <c r="P22" s="92"/>
      <c r="Q22" s="92"/>
      <c r="R22" s="94"/>
      <c r="S22" s="92"/>
      <c r="T22" s="92"/>
      <c r="U22" s="92"/>
      <c r="V22" s="92"/>
      <c r="W22" s="94"/>
      <c r="X22" s="92"/>
      <c r="Y22" s="92"/>
      <c r="Z22" s="92"/>
      <c r="AA22" s="92"/>
      <c r="AB22" s="94"/>
      <c r="AC22" s="92"/>
      <c r="AD22" s="92"/>
      <c r="AE22" s="92"/>
      <c r="AF22" s="92"/>
      <c r="AG22" s="94"/>
      <c r="AH22" s="92"/>
      <c r="AI22" s="92"/>
      <c r="AJ22" s="92"/>
      <c r="AK22" s="92"/>
      <c r="AL22" s="94"/>
      <c r="AM22" s="129"/>
    </row>
    <row r="30" spans="1:39" ht="15" thickBot="1" x14ac:dyDescent="0.35"/>
    <row r="31" spans="1:39" ht="72.599999999999994" thickBot="1" x14ac:dyDescent="0.35">
      <c r="A31" s="40" t="s">
        <v>109</v>
      </c>
      <c r="B31" s="40" t="s">
        <v>1</v>
      </c>
      <c r="C31" s="41" t="s">
        <v>2</v>
      </c>
      <c r="D31" s="42" t="s">
        <v>3</v>
      </c>
      <c r="E31" s="42" t="s">
        <v>4</v>
      </c>
      <c r="F31" s="42" t="s">
        <v>5</v>
      </c>
      <c r="G31" s="43" t="s">
        <v>6</v>
      </c>
      <c r="H31" s="44" t="s">
        <v>7</v>
      </c>
      <c r="I31" s="45" t="s">
        <v>8</v>
      </c>
      <c r="J31" s="45" t="s">
        <v>9</v>
      </c>
      <c r="K31" s="42" t="s">
        <v>10</v>
      </c>
      <c r="L31" s="43" t="s">
        <v>11</v>
      </c>
      <c r="M31" s="44" t="s">
        <v>12</v>
      </c>
      <c r="N31" s="45" t="s">
        <v>13</v>
      </c>
      <c r="O31" s="45" t="s">
        <v>14</v>
      </c>
      <c r="P31" s="45" t="s">
        <v>15</v>
      </c>
      <c r="Q31" s="45" t="s">
        <v>16</v>
      </c>
      <c r="R31" s="46" t="s">
        <v>17</v>
      </c>
      <c r="S31" s="40" t="s">
        <v>18</v>
      </c>
      <c r="T31" s="40" t="s">
        <v>19</v>
      </c>
      <c r="U31" s="45" t="s">
        <v>20</v>
      </c>
      <c r="V31" s="45" t="s">
        <v>21</v>
      </c>
      <c r="W31" s="44" t="s">
        <v>22</v>
      </c>
      <c r="X31" s="45" t="s">
        <v>23</v>
      </c>
      <c r="Y31" s="40" t="s">
        <v>24</v>
      </c>
      <c r="Z31" s="45" t="s">
        <v>25</v>
      </c>
      <c r="AA31" s="45" t="s">
        <v>26</v>
      </c>
      <c r="AB31" s="44" t="s">
        <v>27</v>
      </c>
      <c r="AC31" s="45" t="s">
        <v>28</v>
      </c>
      <c r="AD31" s="40" t="s">
        <v>29</v>
      </c>
      <c r="AE31" s="45" t="s">
        <v>30</v>
      </c>
      <c r="AF31" s="45" t="s">
        <v>31</v>
      </c>
      <c r="AG31" s="46" t="s">
        <v>32</v>
      </c>
      <c r="AH31" s="45" t="s">
        <v>33</v>
      </c>
      <c r="AI31" s="45" t="s">
        <v>34</v>
      </c>
      <c r="AJ31" s="45" t="s">
        <v>35</v>
      </c>
      <c r="AK31" s="45" t="s">
        <v>36</v>
      </c>
      <c r="AL31" s="44" t="s">
        <v>37</v>
      </c>
      <c r="AM31" s="47" t="s">
        <v>38</v>
      </c>
    </row>
    <row r="32" spans="1:39" ht="15" thickBot="1" x14ac:dyDescent="0.35">
      <c r="A32" s="48"/>
      <c r="B32" s="48"/>
      <c r="C32" s="49">
        <v>16</v>
      </c>
      <c r="D32" s="50"/>
      <c r="E32" s="50"/>
      <c r="F32" s="50"/>
      <c r="G32" s="49"/>
      <c r="H32" s="51"/>
      <c r="I32" s="52"/>
      <c r="J32" s="52"/>
      <c r="K32" s="52"/>
      <c r="L32" s="52"/>
      <c r="M32" s="51"/>
      <c r="N32" s="52"/>
      <c r="O32" s="52"/>
      <c r="P32" s="52"/>
      <c r="Q32" s="52"/>
      <c r="R32" s="53"/>
      <c r="S32" s="48"/>
      <c r="T32" s="48"/>
      <c r="U32" s="48"/>
      <c r="V32" s="48"/>
      <c r="W32" s="53"/>
      <c r="X32" s="48"/>
      <c r="Y32" s="48"/>
      <c r="Z32" s="48"/>
      <c r="AA32" s="48"/>
      <c r="AB32" s="53"/>
      <c r="AC32" s="48"/>
      <c r="AD32" s="48"/>
      <c r="AE32" s="48"/>
      <c r="AF32" s="48"/>
      <c r="AG32" s="53"/>
      <c r="AH32" s="48"/>
      <c r="AI32" s="48"/>
      <c r="AJ32" s="48"/>
      <c r="AK32" s="48"/>
      <c r="AL32" s="51"/>
      <c r="AM32" s="54"/>
    </row>
    <row r="40" spans="1:34" ht="15" thickBot="1" x14ac:dyDescent="0.35"/>
    <row r="41" spans="1:34" ht="58.2" thickBot="1" x14ac:dyDescent="0.35">
      <c r="A41" s="40" t="s">
        <v>110</v>
      </c>
      <c r="B41" s="40" t="s">
        <v>105</v>
      </c>
      <c r="C41" s="83" t="s">
        <v>2</v>
      </c>
      <c r="D41" s="84" t="s">
        <v>51</v>
      </c>
      <c r="E41" s="84" t="s">
        <v>52</v>
      </c>
      <c r="F41" s="84" t="s">
        <v>53</v>
      </c>
      <c r="G41" s="85" t="s">
        <v>54</v>
      </c>
      <c r="H41" s="46" t="s">
        <v>55</v>
      </c>
      <c r="I41" s="86" t="s">
        <v>13</v>
      </c>
      <c r="J41" s="86" t="s">
        <v>56</v>
      </c>
      <c r="K41" s="87" t="s">
        <v>57</v>
      </c>
      <c r="L41" s="87" t="s">
        <v>58</v>
      </c>
      <c r="M41" s="88" t="s">
        <v>59</v>
      </c>
      <c r="N41" s="40" t="s">
        <v>18</v>
      </c>
      <c r="O41" s="40" t="s">
        <v>19</v>
      </c>
      <c r="P41" s="45" t="s">
        <v>20</v>
      </c>
      <c r="Q41" s="45" t="s">
        <v>21</v>
      </c>
      <c r="R41" s="89" t="s">
        <v>60</v>
      </c>
      <c r="S41" s="45" t="s">
        <v>23</v>
      </c>
      <c r="T41" s="40" t="s">
        <v>24</v>
      </c>
      <c r="U41" s="45" t="s">
        <v>25</v>
      </c>
      <c r="V41" s="45" t="s">
        <v>26</v>
      </c>
      <c r="W41" s="90" t="s">
        <v>61</v>
      </c>
      <c r="X41" s="45" t="s">
        <v>28</v>
      </c>
      <c r="Y41" s="40" t="s">
        <v>29</v>
      </c>
      <c r="Z41" s="45" t="s">
        <v>30</v>
      </c>
      <c r="AA41" s="45" t="s">
        <v>31</v>
      </c>
      <c r="AB41" s="46" t="s">
        <v>32</v>
      </c>
      <c r="AC41" s="45" t="s">
        <v>33</v>
      </c>
      <c r="AD41" s="45" t="s">
        <v>34</v>
      </c>
      <c r="AE41" s="45" t="s">
        <v>35</v>
      </c>
      <c r="AF41" s="45" t="s">
        <v>36</v>
      </c>
      <c r="AG41" s="44" t="s">
        <v>37</v>
      </c>
      <c r="AH41" s="54" t="s">
        <v>38</v>
      </c>
    </row>
    <row r="42" spans="1:34" ht="15" thickBot="1" x14ac:dyDescent="0.35">
      <c r="A42" s="124"/>
      <c r="B42" s="124"/>
      <c r="C42" s="125">
        <v>16</v>
      </c>
      <c r="D42" s="126"/>
      <c r="E42" s="126"/>
      <c r="F42" s="126"/>
      <c r="G42" s="127"/>
      <c r="H42" s="128"/>
      <c r="I42" s="92"/>
      <c r="J42" s="92"/>
      <c r="K42" s="92"/>
      <c r="L42" s="92"/>
      <c r="M42" s="94"/>
      <c r="N42" s="92"/>
      <c r="O42" s="92"/>
      <c r="P42" s="92"/>
      <c r="Q42" s="92"/>
      <c r="R42" s="94"/>
      <c r="S42" s="92"/>
      <c r="T42" s="92"/>
      <c r="U42" s="92"/>
      <c r="V42" s="92"/>
      <c r="W42" s="94"/>
      <c r="X42" s="92"/>
      <c r="Y42" s="92"/>
      <c r="Z42" s="92"/>
      <c r="AA42" s="92"/>
      <c r="AB42" s="94"/>
      <c r="AC42" s="92"/>
      <c r="AD42" s="92"/>
      <c r="AE42" s="92"/>
      <c r="AF42" s="92"/>
      <c r="AG42" s="94"/>
      <c r="AH42" s="129"/>
    </row>
  </sheetData>
  <sheetProtection algorithmName="SHA-512" hashValue="k79dzN181e36F1jn8g5rOpLu+xrs/9bCfu6yjTm9z68lSG+Tju1rJnMFmYVjEXK7qCINyds3+8lL7K9MeiL0Sg==" saltValue="+JUx0P09ySqDfWJcawdsLA==" spinCount="100000" sheet="1" scenarios="1" formatColumns="0" inser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vt:lpstr>
      <vt:lpstr>Staffing Standards Calculation</vt:lpstr>
      <vt:lpstr>Staffing for LOC and Site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Erke, Gail</dc:creator>
  <cp:lastModifiedBy>Nolte, Linda</cp:lastModifiedBy>
  <dcterms:created xsi:type="dcterms:W3CDTF">2022-08-09T19:42:50Z</dcterms:created>
  <dcterms:modified xsi:type="dcterms:W3CDTF">2024-06-14T16:38:03Z</dcterms:modified>
</cp:coreProperties>
</file>