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scal Year End\2023 FYE\PPU FYE\"/>
    </mc:Choice>
  </mc:AlternateContent>
  <bookViews>
    <workbookView xWindow="0" yWindow="0" windowWidth="11520" windowHeight="8370"/>
  </bookViews>
  <sheets>
    <sheet name="CIMOR INV SCHEDULE FY 2024" sheetId="1" r:id="rId1"/>
  </sheets>
  <definedNames>
    <definedName name="_xlnm.Print_Titles" localSheetId="0">'CIMOR INV SCHEDULE FY 2024'!$1:$3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33" i="1"/>
  <c r="H25" i="1"/>
  <c r="B27" i="1" l="1"/>
  <c r="C35" i="1" l="1"/>
  <c r="C26" i="1"/>
  <c r="C27" i="1" l="1"/>
  <c r="H49" i="1"/>
  <c r="H41" i="1"/>
  <c r="H37" i="1"/>
  <c r="H29" i="1"/>
  <c r="H27" i="1"/>
  <c r="F47" i="1" l="1"/>
  <c r="F46" i="1"/>
  <c r="F45" i="1"/>
  <c r="F35" i="1"/>
  <c r="F31" i="1"/>
  <c r="F27" i="1"/>
  <c r="F23" i="1"/>
  <c r="F18" i="1"/>
  <c r="F21" i="1" l="1"/>
  <c r="F22" i="1" s="1"/>
  <c r="B49" i="1"/>
  <c r="B45" i="1"/>
  <c r="B41" i="1"/>
  <c r="B37" i="1"/>
  <c r="B33" i="1"/>
  <c r="B29" i="1"/>
  <c r="B25" i="1"/>
  <c r="B21" i="1"/>
  <c r="B19" i="1"/>
  <c r="B17" i="1"/>
  <c r="B5" i="1"/>
  <c r="B7" i="1"/>
  <c r="B9" i="1"/>
  <c r="C7" i="1"/>
  <c r="C51" i="1"/>
  <c r="C50" i="1" s="1"/>
  <c r="C47" i="1"/>
  <c r="C46" i="1" s="1"/>
  <c r="C43" i="1"/>
  <c r="C42" i="1" s="1"/>
  <c r="C39" i="1"/>
  <c r="C38" i="1" s="1"/>
  <c r="C34" i="1"/>
  <c r="C31" i="1"/>
  <c r="C30" i="1" s="1"/>
  <c r="C23" i="1"/>
  <c r="C22" i="1" s="1"/>
  <c r="C6" i="1"/>
  <c r="C11" i="1"/>
  <c r="C10" i="1" s="1"/>
  <c r="C15" i="1"/>
  <c r="C14" i="1" s="1"/>
  <c r="H15" i="1"/>
  <c r="B43" i="1" l="1"/>
  <c r="B47" i="1"/>
  <c r="B15" i="1"/>
  <c r="B51" i="1"/>
  <c r="B31" i="1"/>
  <c r="B11" i="1"/>
  <c r="B23" i="1"/>
  <c r="B39" i="1"/>
  <c r="H51" i="1" l="1"/>
  <c r="H47" i="1"/>
  <c r="H43" i="1"/>
  <c r="H39" i="1"/>
  <c r="H35" i="1"/>
  <c r="H31" i="1"/>
  <c r="H23" i="1"/>
  <c r="H19" i="1"/>
  <c r="H17" i="1"/>
  <c r="H13" i="1"/>
  <c r="H11" i="1"/>
  <c r="H9" i="1"/>
  <c r="H7" i="1"/>
  <c r="H5" i="1"/>
  <c r="F49" i="1"/>
  <c r="F50" i="1" s="1"/>
  <c r="F51" i="1" s="1"/>
  <c r="F41" i="1"/>
  <c r="F42" i="1" s="1"/>
  <c r="F43" i="1" s="1"/>
  <c r="F37" i="1"/>
  <c r="F38" i="1" s="1"/>
  <c r="F39" i="1" s="1"/>
  <c r="F33" i="1"/>
  <c r="F34" i="1" s="1"/>
  <c r="F29" i="1"/>
  <c r="F30" i="1" s="1"/>
  <c r="F25" i="1"/>
  <c r="F26" i="1" s="1"/>
  <c r="F17" i="1"/>
  <c r="F19" i="1" s="1"/>
  <c r="F13" i="1"/>
  <c r="F14" i="1" s="1"/>
  <c r="F15" i="1" s="1"/>
  <c r="F9" i="1"/>
  <c r="F10" i="1" s="1"/>
  <c r="F6" i="1"/>
  <c r="F7" i="1" s="1"/>
</calcChain>
</file>

<file path=xl/comments1.xml><?xml version="1.0" encoding="utf-8"?>
<comments xmlns="http://schemas.openxmlformats.org/spreadsheetml/2006/main">
  <authors>
    <author>Walusiku-Todd, Mulima</author>
    <author>Rieke, Kimberly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First working day of the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Monday before Invoice production date column C</t>
        </r>
        <r>
          <rPr>
            <sz val="9"/>
            <color indexed="81"/>
            <rFont val="Tahoma"/>
            <family val="2"/>
          </rPr>
          <t xml:space="preserve">
(week of RA date)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RA Date</t>
        </r>
        <r>
          <rPr>
            <sz val="9"/>
            <color indexed="81"/>
            <rFont val="Tahoma"/>
            <family val="2"/>
          </rPr>
          <t xml:space="preserve">
MHD Claim Processing Schedule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MHD Claim Processing Schedule - Payroll/Check Date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At least a week after MOHealthNet Provider Check Date Column G, but not after the end of the month. Count to see if weekends/holidays leave enough time for approvals - one day for CIMOR, one day for SAMII plus two days for pmt to be made in the system.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Monday before row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Holidays
</t>
        </r>
      </text>
    </comment>
    <comment ref="H29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weekend and end of month SAMII Processing.
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tp SAMII end of month processing.
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weekend and SAMII month end processing
CIMOR approval 4-26
SAMII approval 4-29
check/eft date not until 3rd working day of May
</t>
        </r>
      </text>
    </comment>
    <comment ref="H4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SAMII month end processing.
</t>
        </r>
      </text>
    </comment>
  </commentList>
</comments>
</file>

<file path=xl/sharedStrings.xml><?xml version="1.0" encoding="utf-8"?>
<sst xmlns="http://schemas.openxmlformats.org/spreadsheetml/2006/main" count="86" uniqueCount="53">
  <si>
    <t>CIMOR &amp; CVS BILLING/PAYMENT SCHEDULE</t>
  </si>
  <si>
    <t>SCL Statement Print Date</t>
  </si>
  <si>
    <r>
      <t>Cycle Void &amp;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53"/>
        <rFont val="Arial"/>
        <family val="2"/>
      </rPr>
      <t>Replacement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Deadline by 3:00pm</t>
    </r>
  </si>
  <si>
    <t>Invoice Production Date by 5:00pm</t>
  </si>
  <si>
    <t>MO HealthNet Remittance Date</t>
  </si>
  <si>
    <t>DMH Non-MO HealthNet Check Date</t>
  </si>
  <si>
    <t>MO HealthNet Provider Check Date from DOSS</t>
  </si>
  <si>
    <t>MO HealthNet Provider Check Date from DMH (IGTRM/CCBHC)</t>
  </si>
  <si>
    <t>Please see footnotes on next page.</t>
  </si>
  <si>
    <t>Footnotes:</t>
  </si>
  <si>
    <r>
      <t>SCL Statement Print Date</t>
    </r>
    <r>
      <rPr>
        <sz val="8"/>
        <rFont val="Arial"/>
        <family val="2"/>
      </rPr>
      <t xml:space="preserve"> - Date the SCL statement is printed for mailing (online statement is available the 1st day of each month).</t>
    </r>
  </si>
  <si>
    <t>Claims and Non-SCL Invoices are "ONLY" processed on the first and third "Invoice Production Date" each month.</t>
  </si>
  <si>
    <t>SCL Invoice and Consumer Banking Interface process on the second and third "Invoice Production Date" each month.</t>
  </si>
  <si>
    <r>
      <t>Invoice Production Date</t>
    </r>
    <r>
      <rPr>
        <sz val="8"/>
        <rFont val="Arial"/>
        <family val="2"/>
      </rPr>
      <t xml:space="preserve"> - Vendors/Facilities have until 5:00pm this day to key into CIMOR for services to appear on  invoices/claims. The following morning invoices/claims will be moved to "Ready to Approve", starting the payment process.</t>
    </r>
  </si>
  <si>
    <t>Months with a cutoff close to the last of the month may need be adjsuted for Waiver to be the last day of the month.</t>
  </si>
  <si>
    <t>Check dates are actual check dates.  To meet these dates payment documents must be approved in CIMOR three "WORK" days prior to the date listed.</t>
  </si>
  <si>
    <t>** Indicates Holidays</t>
  </si>
  <si>
    <t>**Short DD encounter/claim entry billing deadline.</t>
  </si>
  <si>
    <t>State Holidays</t>
  </si>
  <si>
    <t>Labor Day</t>
  </si>
  <si>
    <t>Columbus Day</t>
  </si>
  <si>
    <t>Thanksgiving Day</t>
  </si>
  <si>
    <t>Christmas Day</t>
  </si>
  <si>
    <t>Memorial Day</t>
  </si>
  <si>
    <t>FISCAL YEAR 2024</t>
  </si>
  <si>
    <t>Tuesday 7/4/2023</t>
  </si>
  <si>
    <t xml:space="preserve">Independence Day </t>
  </si>
  <si>
    <t>Monday 9/4/2023</t>
  </si>
  <si>
    <t>Monday 10/9/2023</t>
  </si>
  <si>
    <t>Friday 11/10/2023</t>
  </si>
  <si>
    <t>Veteran’s Day</t>
  </si>
  <si>
    <t>Thursday 11/23/2023</t>
  </si>
  <si>
    <t>Monday 12/25/2023</t>
  </si>
  <si>
    <t>Monday 1/1/2024</t>
  </si>
  <si>
    <t>New Year’s Day</t>
  </si>
  <si>
    <t>Monday 1/15/2024</t>
  </si>
  <si>
    <t>Martin Luther King’s Birthday</t>
  </si>
  <si>
    <t>Monday 2/12/2024</t>
  </si>
  <si>
    <t>Lincoln’s Birthday</t>
  </si>
  <si>
    <t>Monday 2/19/2024</t>
  </si>
  <si>
    <t>Washington’s Birthday</t>
  </si>
  <si>
    <t>Wednesday 5/8/2024</t>
  </si>
  <si>
    <t xml:space="preserve">Truman’s Birthday  </t>
  </si>
  <si>
    <t>Monday 5/27/2024</t>
  </si>
  <si>
    <t>Wednesday 6/19/2024</t>
  </si>
  <si>
    <t>Juneteenth Independence  Day</t>
  </si>
  <si>
    <t>Friday 3/29/2024</t>
  </si>
  <si>
    <t>Good Friday*</t>
  </si>
  <si>
    <t>*Stock Market Closed</t>
  </si>
  <si>
    <t>noSCL</t>
  </si>
  <si>
    <t>SCL only</t>
  </si>
  <si>
    <t>w/SCL</t>
  </si>
  <si>
    <t>June 16, 2024 is a tentative billing deadline date.  DMH reserves the right to change this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</si>
</sst>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F800]dddd\,\ mmmm\ dd\,\ yyyy"/>
  </numFmts>
  <fonts count="21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5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Alignment="1"/>
    <xf numFmtId="0" fontId="1" fillId="3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5" fontId="5" fillId="0" borderId="0" xfId="0" quotePrefix="1" applyNumberFormat="1" applyFont="1" applyFill="1"/>
    <xf numFmtId="0" fontId="5" fillId="0" borderId="0" xfId="0" quotePrefix="1" applyFont="1" applyFill="1"/>
    <xf numFmtId="164" fontId="5" fillId="0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0" fontId="5" fillId="7" borderId="0" xfId="0" quotePrefix="1" applyFont="1" applyFill="1"/>
    <xf numFmtId="0" fontId="7" fillId="0" borderId="0" xfId="0" quotePrefix="1" applyFont="1" applyFill="1"/>
    <xf numFmtId="0" fontId="7" fillId="0" borderId="0" xfId="0" applyFont="1"/>
    <xf numFmtId="0" fontId="7" fillId="0" borderId="0" xfId="0" applyFont="1" applyFill="1"/>
    <xf numFmtId="164" fontId="7" fillId="0" borderId="0" xfId="0" applyNumberFormat="1" applyFont="1" applyFill="1" applyAlignment="1">
      <alignment horizontal="left"/>
    </xf>
    <xf numFmtId="0" fontId="8" fillId="0" borderId="0" xfId="0" applyFont="1" applyFill="1"/>
    <xf numFmtId="14" fontId="9" fillId="0" borderId="0" xfId="0" applyNumberFormat="1" applyFont="1" applyFill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5" borderId="0" xfId="0" applyFont="1" applyFill="1"/>
    <xf numFmtId="0" fontId="15" fillId="6" borderId="0" xfId="0" applyFont="1" applyFill="1"/>
    <xf numFmtId="0" fontId="9" fillId="6" borderId="0" xfId="0" applyFont="1" applyFill="1"/>
    <xf numFmtId="0" fontId="9" fillId="0" borderId="0" xfId="0" applyFont="1" applyFill="1"/>
    <xf numFmtId="0" fontId="16" fillId="0" borderId="0" xfId="0" applyFont="1"/>
    <xf numFmtId="14" fontId="16" fillId="0" borderId="0" xfId="0" applyNumberFormat="1" applyFont="1"/>
    <xf numFmtId="14" fontId="10" fillId="0" borderId="0" xfId="0" applyNumberFormat="1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165" fontId="7" fillId="0" borderId="0" xfId="0" quotePrefix="1" applyNumberFormat="1" applyFont="1" applyFill="1"/>
    <xf numFmtId="165" fontId="5" fillId="0" borderId="0" xfId="0" quotePrefix="1" applyNumberFormat="1" applyFont="1" applyFill="1"/>
    <xf numFmtId="165" fontId="5" fillId="0" borderId="0" xfId="0" quotePrefix="1" applyNumberFormat="1" applyFont="1"/>
    <xf numFmtId="165" fontId="6" fillId="0" borderId="0" xfId="0" quotePrefix="1" applyNumberFormat="1" applyFont="1" applyFill="1"/>
    <xf numFmtId="165" fontId="6" fillId="0" borderId="0" xfId="0" applyNumberFormat="1" applyFont="1" applyFill="1"/>
    <xf numFmtId="0" fontId="10" fillId="0" borderId="0" xfId="0" applyFont="1" applyAlignment="1">
      <alignment horizontal="center"/>
    </xf>
    <xf numFmtId="165" fontId="5" fillId="7" borderId="0" xfId="0" quotePrefix="1" applyNumberFormat="1" applyFont="1" applyFill="1"/>
    <xf numFmtId="165" fontId="5" fillId="5" borderId="0" xfId="0" quotePrefix="1" applyNumberFormat="1" applyFont="1" applyFill="1"/>
    <xf numFmtId="165" fontId="7" fillId="7" borderId="0" xfId="0" quotePrefix="1" applyNumberFormat="1" applyFont="1" applyFill="1"/>
    <xf numFmtId="165" fontId="6" fillId="7" borderId="0" xfId="0" quotePrefix="1" applyNumberFormat="1" applyFont="1" applyFill="1"/>
    <xf numFmtId="165" fontId="20" fillId="0" borderId="0" xfId="0" quotePrefix="1" applyNumberFormat="1" applyFont="1" applyFill="1"/>
    <xf numFmtId="165" fontId="5" fillId="6" borderId="0" xfId="0" quotePrefix="1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"/>
  <sheetViews>
    <sheetView tabSelected="1" topLeftCell="A29" zoomScaleNormal="100" workbookViewId="0">
      <selection activeCell="H55" sqref="H55"/>
    </sheetView>
  </sheetViews>
  <sheetFormatPr defaultRowHeight="12.75" x14ac:dyDescent="0.2"/>
  <cols>
    <col min="1" max="1" width="27.42578125" customWidth="1"/>
    <col min="2" max="2" width="28" bestFit="1" customWidth="1"/>
    <col min="3" max="3" width="25.85546875" customWidth="1"/>
    <col min="4" max="4" width="8.28515625" customWidth="1"/>
    <col min="5" max="5" width="24.42578125" customWidth="1"/>
    <col min="6" max="6" width="25.140625" bestFit="1" customWidth="1"/>
    <col min="7" max="7" width="26.85546875" bestFit="1" customWidth="1"/>
    <col min="8" max="8" width="27" customWidth="1"/>
    <col min="9" max="9" width="23.7109375" customWidth="1"/>
    <col min="10" max="11" width="22.28515625" bestFit="1" customWidth="1"/>
    <col min="12" max="15" width="23.28515625" bestFit="1" customWidth="1"/>
  </cols>
  <sheetData>
    <row r="1" spans="1:18" s="2" customFormat="1" ht="18" x14ac:dyDescent="0.25">
      <c r="A1" s="49" t="s">
        <v>0</v>
      </c>
      <c r="B1" s="50"/>
      <c r="C1" s="50"/>
      <c r="D1" s="50"/>
      <c r="E1" s="50"/>
      <c r="F1" s="50"/>
      <c r="G1" s="50"/>
      <c r="H1" s="51"/>
      <c r="I1" s="1"/>
    </row>
    <row r="2" spans="1:18" s="2" customFormat="1" ht="18.75" thickBot="1" x14ac:dyDescent="0.3">
      <c r="A2" s="52" t="s">
        <v>24</v>
      </c>
      <c r="B2" s="53"/>
      <c r="C2" s="53"/>
      <c r="D2" s="53"/>
      <c r="E2" s="53"/>
      <c r="F2" s="53"/>
      <c r="G2" s="53"/>
      <c r="H2" s="54"/>
      <c r="I2" s="1"/>
    </row>
    <row r="3" spans="1:18" s="6" customFormat="1" ht="71.25" customHeight="1" thickBot="1" x14ac:dyDescent="0.3">
      <c r="A3" s="3" t="s">
        <v>1</v>
      </c>
      <c r="B3" s="4" t="s">
        <v>2</v>
      </c>
      <c r="C3" s="5" t="s">
        <v>3</v>
      </c>
      <c r="D3" s="5"/>
      <c r="E3" s="5" t="s">
        <v>4</v>
      </c>
      <c r="F3" s="5" t="s">
        <v>5</v>
      </c>
      <c r="G3" s="5" t="s">
        <v>6</v>
      </c>
      <c r="H3" s="5" t="s">
        <v>7</v>
      </c>
    </row>
    <row r="4" spans="1:18" s="10" customFormat="1" x14ac:dyDescent="0.2">
      <c r="A4" s="38">
        <v>45110</v>
      </c>
      <c r="B4" s="7"/>
      <c r="C4" s="8"/>
      <c r="D4" s="8"/>
      <c r="E4" s="43"/>
      <c r="F4" s="9"/>
      <c r="G4" s="13"/>
      <c r="H4" s="8"/>
      <c r="P4"/>
    </row>
    <row r="5" spans="1:18" s="10" customFormat="1" x14ac:dyDescent="0.2">
      <c r="A5" s="39"/>
      <c r="B5" s="38">
        <f>C5-6</f>
        <v>45103</v>
      </c>
      <c r="C5" s="38">
        <v>45109</v>
      </c>
      <c r="D5" s="7" t="s">
        <v>49</v>
      </c>
      <c r="E5" s="43">
        <v>45114</v>
      </c>
      <c r="F5" s="38">
        <v>45124</v>
      </c>
      <c r="G5" s="43">
        <v>45126</v>
      </c>
      <c r="H5" s="38">
        <f>G5+7</f>
        <v>45133</v>
      </c>
      <c r="I5" s="11"/>
      <c r="P5"/>
    </row>
    <row r="6" spans="1:18" s="10" customFormat="1" x14ac:dyDescent="0.2">
      <c r="A6" s="39"/>
      <c r="B6" s="38"/>
      <c r="C6" s="38">
        <f>C7-6</f>
        <v>45117</v>
      </c>
      <c r="D6" s="8" t="s">
        <v>50</v>
      </c>
      <c r="E6" s="43"/>
      <c r="F6" s="38">
        <f>F5+7</f>
        <v>45131</v>
      </c>
      <c r="G6" s="43"/>
      <c r="H6" s="8"/>
      <c r="P6"/>
    </row>
    <row r="7" spans="1:18" s="10" customFormat="1" x14ac:dyDescent="0.2">
      <c r="A7" s="39"/>
      <c r="B7" s="38">
        <f>C7-6</f>
        <v>45117</v>
      </c>
      <c r="C7" s="38">
        <f>E7-5</f>
        <v>45123</v>
      </c>
      <c r="D7" s="7" t="s">
        <v>51</v>
      </c>
      <c r="E7" s="43">
        <v>45128</v>
      </c>
      <c r="F7" s="38">
        <f>F6+7</f>
        <v>45138</v>
      </c>
      <c r="G7" s="43">
        <v>45142</v>
      </c>
      <c r="H7" s="38">
        <f>G7+7</f>
        <v>45149</v>
      </c>
      <c r="P7"/>
    </row>
    <row r="8" spans="1:18" s="10" customFormat="1" x14ac:dyDescent="0.2">
      <c r="A8" s="39">
        <v>45139</v>
      </c>
      <c r="B8" s="8"/>
      <c r="C8" s="38"/>
      <c r="D8" s="8"/>
      <c r="E8" s="43"/>
      <c r="F8" s="9"/>
      <c r="G8" s="43"/>
      <c r="H8" s="8"/>
      <c r="P8"/>
    </row>
    <row r="9" spans="1:18" s="11" customFormat="1" x14ac:dyDescent="0.2">
      <c r="A9" s="38"/>
      <c r="B9" s="38">
        <f>C9-6</f>
        <v>45138</v>
      </c>
      <c r="C9" s="38">
        <v>45144</v>
      </c>
      <c r="D9" s="7" t="s">
        <v>49</v>
      </c>
      <c r="E9" s="43">
        <v>45149</v>
      </c>
      <c r="F9" s="38">
        <f>E9+7</f>
        <v>45156</v>
      </c>
      <c r="G9" s="46">
        <v>45156</v>
      </c>
      <c r="H9" s="38">
        <f>G9+7</f>
        <v>45163</v>
      </c>
      <c r="P9"/>
    </row>
    <row r="10" spans="1:18" s="10" customFormat="1" x14ac:dyDescent="0.2">
      <c r="A10" s="39"/>
      <c r="B10" s="38"/>
      <c r="C10" s="38">
        <f>C11-6</f>
        <v>45152</v>
      </c>
      <c r="D10" s="8" t="s">
        <v>50</v>
      </c>
      <c r="E10" s="43"/>
      <c r="F10" s="38">
        <f>F9+7</f>
        <v>45163</v>
      </c>
      <c r="G10" s="43"/>
      <c r="H10" s="8"/>
      <c r="P10"/>
    </row>
    <row r="11" spans="1:18" s="10" customFormat="1" x14ac:dyDescent="0.2">
      <c r="A11" s="39"/>
      <c r="B11" s="38">
        <f>C11-6</f>
        <v>45152</v>
      </c>
      <c r="C11" s="38">
        <f>E11-5</f>
        <v>45158</v>
      </c>
      <c r="D11" s="7" t="s">
        <v>51</v>
      </c>
      <c r="E11" s="43">
        <v>45163</v>
      </c>
      <c r="F11" s="38">
        <v>45169</v>
      </c>
      <c r="G11" s="43">
        <v>45177</v>
      </c>
      <c r="H11" s="38">
        <f>G11+7</f>
        <v>45184</v>
      </c>
      <c r="P11"/>
    </row>
    <row r="12" spans="1:18" s="10" customFormat="1" x14ac:dyDescent="0.2">
      <c r="A12" s="39">
        <v>45170</v>
      </c>
      <c r="B12" s="7"/>
      <c r="C12" s="8"/>
      <c r="D12" s="8"/>
      <c r="E12" s="43"/>
      <c r="F12" s="9"/>
      <c r="G12" s="43"/>
      <c r="H12" s="8"/>
      <c r="P12"/>
      <c r="Q12"/>
      <c r="R12"/>
    </row>
    <row r="13" spans="1:18" s="10" customFormat="1" x14ac:dyDescent="0.2">
      <c r="A13" s="39"/>
      <c r="B13" s="38">
        <v>45166</v>
      </c>
      <c r="C13" s="44">
        <v>45173</v>
      </c>
      <c r="D13" s="7" t="s">
        <v>49</v>
      </c>
      <c r="E13" s="43">
        <v>45177</v>
      </c>
      <c r="F13" s="38">
        <f>E13+7</f>
        <v>45184</v>
      </c>
      <c r="G13" s="43">
        <v>45191</v>
      </c>
      <c r="H13" s="38">
        <f>G13+7</f>
        <v>45198</v>
      </c>
      <c r="P13"/>
      <c r="Q13"/>
      <c r="R13"/>
    </row>
    <row r="14" spans="1:18" s="10" customFormat="1" x14ac:dyDescent="0.2">
      <c r="A14" s="39"/>
      <c r="B14" s="38"/>
      <c r="C14" s="38">
        <f>C15-6</f>
        <v>45180</v>
      </c>
      <c r="D14" s="8" t="s">
        <v>50</v>
      </c>
      <c r="E14" s="43"/>
      <c r="F14" s="38">
        <f>F13+7</f>
        <v>45191</v>
      </c>
      <c r="G14" s="43"/>
      <c r="H14" s="8"/>
      <c r="P14"/>
      <c r="Q14"/>
      <c r="R14"/>
    </row>
    <row r="15" spans="1:18" s="10" customFormat="1" x14ac:dyDescent="0.2">
      <c r="A15" s="39"/>
      <c r="B15" s="38">
        <f>C15-6</f>
        <v>45180</v>
      </c>
      <c r="C15" s="38">
        <f>E15-5</f>
        <v>45186</v>
      </c>
      <c r="D15" s="7" t="s">
        <v>51</v>
      </c>
      <c r="E15" s="43">
        <v>45191</v>
      </c>
      <c r="F15" s="38">
        <f>F14+7</f>
        <v>45198</v>
      </c>
      <c r="G15" s="43">
        <v>45205</v>
      </c>
      <c r="H15" s="38">
        <f>G15+7+3</f>
        <v>45215</v>
      </c>
      <c r="P15"/>
      <c r="Q15"/>
      <c r="R15"/>
    </row>
    <row r="16" spans="1:18" s="10" customFormat="1" x14ac:dyDescent="0.2">
      <c r="A16" s="39">
        <v>45201</v>
      </c>
      <c r="B16" s="8"/>
      <c r="C16" s="8"/>
      <c r="D16" s="8"/>
      <c r="E16" s="43"/>
      <c r="F16" s="9"/>
      <c r="G16" s="43"/>
      <c r="H16" s="7"/>
    </row>
    <row r="17" spans="1:15" s="10" customFormat="1" x14ac:dyDescent="0.2">
      <c r="A17" s="39"/>
      <c r="B17" s="38">
        <f>C17-6</f>
        <v>45194</v>
      </c>
      <c r="C17" s="48">
        <v>45200</v>
      </c>
      <c r="D17" s="7" t="s">
        <v>49</v>
      </c>
      <c r="E17" s="43">
        <v>45205</v>
      </c>
      <c r="F17" s="38">
        <f>E17+7</f>
        <v>45212</v>
      </c>
      <c r="G17" s="43">
        <v>45217</v>
      </c>
      <c r="H17" s="38">
        <f>G17+7</f>
        <v>45224</v>
      </c>
      <c r="O17"/>
    </row>
    <row r="18" spans="1:15" s="10" customFormat="1" x14ac:dyDescent="0.2">
      <c r="A18" s="39"/>
      <c r="B18" s="38"/>
      <c r="C18" s="38">
        <v>45209</v>
      </c>
      <c r="D18" s="8" t="s">
        <v>50</v>
      </c>
      <c r="E18" s="43"/>
      <c r="F18" s="38">
        <f>F17+10</f>
        <v>45222</v>
      </c>
      <c r="G18" s="43"/>
      <c r="H18" s="7"/>
      <c r="K18"/>
      <c r="L18"/>
      <c r="M18"/>
      <c r="N18"/>
      <c r="O18"/>
    </row>
    <row r="19" spans="1:15" s="10" customFormat="1" x14ac:dyDescent="0.2">
      <c r="A19" s="39"/>
      <c r="B19" s="38">
        <f>C19-6</f>
        <v>45208</v>
      </c>
      <c r="C19" s="38">
        <v>45214</v>
      </c>
      <c r="D19" s="7" t="s">
        <v>51</v>
      </c>
      <c r="E19" s="43">
        <v>45219</v>
      </c>
      <c r="F19" s="38">
        <f>F18+7</f>
        <v>45229</v>
      </c>
      <c r="G19" s="43">
        <v>45233</v>
      </c>
      <c r="H19" s="38">
        <f>G19+7</f>
        <v>45240</v>
      </c>
    </row>
    <row r="20" spans="1:15" s="10" customFormat="1" x14ac:dyDescent="0.2">
      <c r="A20" s="39">
        <v>45231</v>
      </c>
      <c r="B20" s="7"/>
      <c r="C20" s="8"/>
      <c r="D20" s="8"/>
      <c r="E20" s="43"/>
      <c r="F20" s="9"/>
      <c r="G20" s="43"/>
      <c r="H20" s="8"/>
    </row>
    <row r="21" spans="1:15" s="11" customFormat="1" x14ac:dyDescent="0.2">
      <c r="A21" s="38"/>
      <c r="B21" s="38">
        <f>C21-6</f>
        <v>45229</v>
      </c>
      <c r="C21" s="38">
        <v>45235</v>
      </c>
      <c r="D21" s="7" t="s">
        <v>49</v>
      </c>
      <c r="E21" s="44">
        <v>45240</v>
      </c>
      <c r="F21" s="38">
        <f>E21+7</f>
        <v>45247</v>
      </c>
      <c r="G21" s="46">
        <v>45247</v>
      </c>
      <c r="H21" s="38">
        <v>45260</v>
      </c>
    </row>
    <row r="22" spans="1:15" s="10" customFormat="1" x14ac:dyDescent="0.2">
      <c r="A22" s="39"/>
      <c r="B22" s="38"/>
      <c r="C22" s="38">
        <f>C23-6</f>
        <v>45243</v>
      </c>
      <c r="D22" s="8" t="s">
        <v>50</v>
      </c>
      <c r="E22" s="43"/>
      <c r="F22" s="38">
        <f>F21+7</f>
        <v>45254</v>
      </c>
      <c r="G22" s="43"/>
      <c r="H22" s="8"/>
    </row>
    <row r="23" spans="1:15" s="11" customFormat="1" x14ac:dyDescent="0.2">
      <c r="A23" s="38"/>
      <c r="B23" s="38">
        <f>C23-6</f>
        <v>45243</v>
      </c>
      <c r="C23" s="38">
        <f>E23-5</f>
        <v>45249</v>
      </c>
      <c r="D23" s="7" t="s">
        <v>51</v>
      </c>
      <c r="E23" s="44">
        <v>45254</v>
      </c>
      <c r="F23" s="38">
        <f>F22+10</f>
        <v>45264</v>
      </c>
      <c r="G23" s="43">
        <v>45268</v>
      </c>
      <c r="H23" s="38">
        <f>G23+7</f>
        <v>45275</v>
      </c>
    </row>
    <row r="24" spans="1:15" s="10" customFormat="1" x14ac:dyDescent="0.2">
      <c r="A24" s="39">
        <v>45261</v>
      </c>
      <c r="B24" s="8"/>
      <c r="C24" s="8"/>
      <c r="D24" s="8"/>
      <c r="E24" s="43"/>
      <c r="F24" s="9"/>
      <c r="G24" s="43"/>
      <c r="H24" s="8"/>
    </row>
    <row r="25" spans="1:15" s="11" customFormat="1" x14ac:dyDescent="0.2">
      <c r="A25" s="38"/>
      <c r="B25" s="38">
        <f>C25-6</f>
        <v>45264</v>
      </c>
      <c r="C25" s="38">
        <v>45270</v>
      </c>
      <c r="D25" s="7" t="s">
        <v>49</v>
      </c>
      <c r="E25" s="43">
        <v>45275</v>
      </c>
      <c r="F25" s="38">
        <f>E25+7</f>
        <v>45282</v>
      </c>
      <c r="G25" s="46">
        <v>45282</v>
      </c>
      <c r="H25" s="38">
        <f>G25+12</f>
        <v>45294</v>
      </c>
    </row>
    <row r="26" spans="1:15" s="10" customFormat="1" x14ac:dyDescent="0.2">
      <c r="A26" s="39"/>
      <c r="B26" s="38"/>
      <c r="C26" s="38">
        <f>C27-7</f>
        <v>45278</v>
      </c>
      <c r="D26" s="8" t="s">
        <v>50</v>
      </c>
      <c r="E26" s="43"/>
      <c r="F26" s="38">
        <f>F25+7</f>
        <v>45289</v>
      </c>
      <c r="G26" s="43"/>
      <c r="H26" s="8"/>
    </row>
    <row r="27" spans="1:15" s="10" customFormat="1" x14ac:dyDescent="0.2">
      <c r="A27" s="39"/>
      <c r="B27" s="38">
        <f>C27-7</f>
        <v>45278</v>
      </c>
      <c r="C27" s="44">
        <f>E27-4</f>
        <v>45285</v>
      </c>
      <c r="D27" s="7" t="s">
        <v>51</v>
      </c>
      <c r="E27" s="43">
        <v>45289</v>
      </c>
      <c r="F27" s="38">
        <f>F26+10</f>
        <v>45299</v>
      </c>
      <c r="G27" s="43">
        <v>45303</v>
      </c>
      <c r="H27" s="38">
        <f>G27+10</f>
        <v>45313</v>
      </c>
    </row>
    <row r="28" spans="1:15" s="10" customFormat="1" x14ac:dyDescent="0.2">
      <c r="A28" s="39">
        <v>45293</v>
      </c>
      <c r="B28" s="7"/>
      <c r="C28" s="8"/>
      <c r="D28" s="8"/>
      <c r="E28" s="43"/>
      <c r="F28" s="9"/>
      <c r="G28" s="43"/>
      <c r="H28" s="8"/>
    </row>
    <row r="29" spans="1:15" s="12" customFormat="1" x14ac:dyDescent="0.2">
      <c r="A29" s="40"/>
      <c r="B29" s="38">
        <f>C29-6</f>
        <v>45292</v>
      </c>
      <c r="C29" s="38">
        <v>45298</v>
      </c>
      <c r="D29" s="7" t="s">
        <v>49</v>
      </c>
      <c r="E29" s="43">
        <v>45303</v>
      </c>
      <c r="F29" s="38">
        <f>E29+7</f>
        <v>45310</v>
      </c>
      <c r="G29" s="43">
        <v>45317</v>
      </c>
      <c r="H29" s="38">
        <f>G29+10</f>
        <v>45327</v>
      </c>
    </row>
    <row r="30" spans="1:15" s="10" customFormat="1" x14ac:dyDescent="0.2">
      <c r="A30" s="39"/>
      <c r="B30" s="38"/>
      <c r="C30" s="38">
        <f>C31-6</f>
        <v>45306</v>
      </c>
      <c r="D30" s="8" t="s">
        <v>50</v>
      </c>
      <c r="E30" s="43"/>
      <c r="F30" s="38">
        <f>F29+7</f>
        <v>45317</v>
      </c>
      <c r="G30" s="43"/>
      <c r="H30" s="8"/>
    </row>
    <row r="31" spans="1:15" s="10" customFormat="1" x14ac:dyDescent="0.2">
      <c r="A31" s="39"/>
      <c r="B31" s="38">
        <f>C31-6</f>
        <v>45306</v>
      </c>
      <c r="C31" s="38">
        <f>E31-5</f>
        <v>45312</v>
      </c>
      <c r="D31" s="7" t="s">
        <v>51</v>
      </c>
      <c r="E31" s="43">
        <v>45317</v>
      </c>
      <c r="F31" s="38">
        <f>F30+10</f>
        <v>45327</v>
      </c>
      <c r="G31" s="43">
        <v>45331</v>
      </c>
      <c r="H31" s="38">
        <f>G31+7</f>
        <v>45338</v>
      </c>
    </row>
    <row r="32" spans="1:15" s="10" customFormat="1" x14ac:dyDescent="0.2">
      <c r="A32" s="39">
        <v>45323</v>
      </c>
      <c r="B32" s="8"/>
      <c r="C32" s="8"/>
      <c r="D32" s="8"/>
      <c r="E32" s="43"/>
      <c r="F32" s="9"/>
      <c r="G32" s="43"/>
      <c r="H32" s="7"/>
    </row>
    <row r="33" spans="1:9" s="10" customFormat="1" x14ac:dyDescent="0.2">
      <c r="A33" s="39"/>
      <c r="B33" s="38">
        <f>C33-6</f>
        <v>45320</v>
      </c>
      <c r="C33" s="38">
        <v>45326</v>
      </c>
      <c r="D33" s="7" t="s">
        <v>49</v>
      </c>
      <c r="E33" s="43">
        <v>45331</v>
      </c>
      <c r="F33" s="38">
        <f>E33+7</f>
        <v>45338</v>
      </c>
      <c r="G33" s="43">
        <v>45345</v>
      </c>
      <c r="H33" s="38">
        <f>G33+10</f>
        <v>45355</v>
      </c>
    </row>
    <row r="34" spans="1:9" s="10" customFormat="1" x14ac:dyDescent="0.2">
      <c r="A34" s="39"/>
      <c r="B34" s="38"/>
      <c r="C34" s="38">
        <f>C35-6</f>
        <v>45335</v>
      </c>
      <c r="D34" s="8" t="s">
        <v>50</v>
      </c>
      <c r="E34" s="43"/>
      <c r="F34" s="38">
        <f>F33+7</f>
        <v>45345</v>
      </c>
      <c r="G34" s="43"/>
      <c r="H34" s="8"/>
    </row>
    <row r="35" spans="1:9" s="10" customFormat="1" x14ac:dyDescent="0.2">
      <c r="A35" s="39"/>
      <c r="B35" s="38">
        <v>45334</v>
      </c>
      <c r="C35" s="44">
        <f>E35-4</f>
        <v>45341</v>
      </c>
      <c r="D35" s="7" t="s">
        <v>51</v>
      </c>
      <c r="E35" s="43">
        <v>45345</v>
      </c>
      <c r="F35" s="38">
        <f>F34+6</f>
        <v>45351</v>
      </c>
      <c r="G35" s="43">
        <v>45359</v>
      </c>
      <c r="H35" s="38">
        <f>G35+7</f>
        <v>45366</v>
      </c>
    </row>
    <row r="36" spans="1:9" s="10" customFormat="1" x14ac:dyDescent="0.2">
      <c r="A36" s="39">
        <v>45352</v>
      </c>
      <c r="B36" s="8"/>
      <c r="C36" s="8"/>
      <c r="D36" s="8"/>
      <c r="E36" s="43"/>
      <c r="F36" s="9"/>
      <c r="G36" s="43"/>
      <c r="H36" s="8"/>
    </row>
    <row r="37" spans="1:9" s="10" customFormat="1" x14ac:dyDescent="0.2">
      <c r="A37" s="39"/>
      <c r="B37" s="38">
        <f>C37-6</f>
        <v>45348</v>
      </c>
      <c r="C37" s="38">
        <v>45354</v>
      </c>
      <c r="D37" s="7" t="s">
        <v>49</v>
      </c>
      <c r="E37" s="43">
        <v>45359</v>
      </c>
      <c r="F37" s="38">
        <f>E37+7</f>
        <v>45366</v>
      </c>
      <c r="G37" s="43">
        <v>45370</v>
      </c>
      <c r="H37" s="38">
        <f>G37+7</f>
        <v>45377</v>
      </c>
      <c r="I37" s="11"/>
    </row>
    <row r="38" spans="1:9" s="10" customFormat="1" x14ac:dyDescent="0.2">
      <c r="A38" s="39"/>
      <c r="B38" s="38"/>
      <c r="C38" s="38">
        <f>C39-6</f>
        <v>45369</v>
      </c>
      <c r="D38" s="8" t="s">
        <v>50</v>
      </c>
      <c r="E38" s="43"/>
      <c r="F38" s="38">
        <f>F37+7</f>
        <v>45373</v>
      </c>
      <c r="G38" s="43"/>
      <c r="H38" s="8"/>
      <c r="I38" s="11"/>
    </row>
    <row r="39" spans="1:9" s="10" customFormat="1" x14ac:dyDescent="0.2">
      <c r="A39" s="39"/>
      <c r="B39" s="38">
        <f>C39-6</f>
        <v>45369</v>
      </c>
      <c r="C39" s="38">
        <f>E39-5</f>
        <v>45375</v>
      </c>
      <c r="D39" s="7" t="s">
        <v>51</v>
      </c>
      <c r="E39" s="43">
        <v>45380</v>
      </c>
      <c r="F39" s="38">
        <f>F38+7</f>
        <v>45380</v>
      </c>
      <c r="G39" s="46">
        <v>45387</v>
      </c>
      <c r="H39" s="38">
        <f>G39+7</f>
        <v>45394</v>
      </c>
      <c r="I39" s="11"/>
    </row>
    <row r="40" spans="1:9" s="10" customFormat="1" x14ac:dyDescent="0.2">
      <c r="A40" s="39">
        <v>45383</v>
      </c>
      <c r="B40" s="8"/>
      <c r="C40" s="8"/>
      <c r="D40" s="8"/>
      <c r="E40" s="43"/>
      <c r="F40" s="9"/>
      <c r="G40" s="43"/>
      <c r="H40" s="8"/>
      <c r="I40" s="11"/>
    </row>
    <row r="41" spans="1:9" s="12" customFormat="1" x14ac:dyDescent="0.2">
      <c r="A41" s="40"/>
      <c r="B41" s="38">
        <f>C41-6</f>
        <v>45383</v>
      </c>
      <c r="C41" s="38">
        <v>45389</v>
      </c>
      <c r="D41" s="7" t="s">
        <v>49</v>
      </c>
      <c r="E41" s="43">
        <v>45394</v>
      </c>
      <c r="F41" s="38">
        <f>E41+7</f>
        <v>45401</v>
      </c>
      <c r="G41" s="43">
        <v>45407</v>
      </c>
      <c r="H41" s="38">
        <f>G41+8</f>
        <v>45415</v>
      </c>
      <c r="I41" s="11"/>
    </row>
    <row r="42" spans="1:9" s="10" customFormat="1" x14ac:dyDescent="0.2">
      <c r="A42" s="39"/>
      <c r="B42" s="38"/>
      <c r="C42" s="38">
        <f>C43-6</f>
        <v>45397</v>
      </c>
      <c r="D42" s="8" t="s">
        <v>50</v>
      </c>
      <c r="E42" s="43"/>
      <c r="F42" s="38">
        <f>F41+7</f>
        <v>45408</v>
      </c>
      <c r="G42" s="43"/>
      <c r="H42" s="8"/>
      <c r="I42" s="11"/>
    </row>
    <row r="43" spans="1:9" s="11" customFormat="1" x14ac:dyDescent="0.2">
      <c r="A43" s="38"/>
      <c r="B43" s="38">
        <f>C43-6</f>
        <v>45397</v>
      </c>
      <c r="C43" s="38">
        <f>E43-5</f>
        <v>45403</v>
      </c>
      <c r="D43" s="7" t="s">
        <v>51</v>
      </c>
      <c r="E43" s="43">
        <v>45408</v>
      </c>
      <c r="F43" s="38">
        <f>F42+7</f>
        <v>45415</v>
      </c>
      <c r="G43" s="43">
        <v>45422</v>
      </c>
      <c r="H43" s="38">
        <f>G43+7</f>
        <v>45429</v>
      </c>
    </row>
    <row r="44" spans="1:9" s="10" customFormat="1" x14ac:dyDescent="0.2">
      <c r="A44" s="39">
        <v>45413</v>
      </c>
      <c r="B44" s="8"/>
      <c r="C44" s="8"/>
      <c r="D44" s="8"/>
      <c r="E44" s="43"/>
      <c r="F44" s="9"/>
      <c r="G44" s="43"/>
      <c r="H44" s="8"/>
      <c r="I44" s="11"/>
    </row>
    <row r="45" spans="1:9" s="11" customFormat="1" x14ac:dyDescent="0.2">
      <c r="A45" s="38"/>
      <c r="B45" s="38">
        <f>C45-6</f>
        <v>45411</v>
      </c>
      <c r="C45" s="38">
        <v>45417</v>
      </c>
      <c r="D45" s="7" t="s">
        <v>49</v>
      </c>
      <c r="E45" s="43">
        <v>45422</v>
      </c>
      <c r="F45" s="38">
        <f>E45+10</f>
        <v>45432</v>
      </c>
      <c r="G45" s="43">
        <v>45436</v>
      </c>
      <c r="H45" s="38">
        <f>G45+12</f>
        <v>45448</v>
      </c>
    </row>
    <row r="46" spans="1:9" s="10" customFormat="1" x14ac:dyDescent="0.2">
      <c r="A46" s="39"/>
      <c r="B46" s="38"/>
      <c r="C46" s="38">
        <f>C47-6</f>
        <v>45425</v>
      </c>
      <c r="D46" s="8" t="s">
        <v>50</v>
      </c>
      <c r="E46" s="43"/>
      <c r="F46" s="38">
        <f>F45+5</f>
        <v>45437</v>
      </c>
      <c r="G46" s="43"/>
      <c r="H46" s="7"/>
      <c r="I46" s="11"/>
    </row>
    <row r="47" spans="1:9" s="11" customFormat="1" x14ac:dyDescent="0.2">
      <c r="A47" s="38"/>
      <c r="B47" s="38">
        <f>C47-6</f>
        <v>45425</v>
      </c>
      <c r="C47" s="38">
        <f>E47-5</f>
        <v>45431</v>
      </c>
      <c r="D47" s="7" t="s">
        <v>51</v>
      </c>
      <c r="E47" s="43">
        <v>45436</v>
      </c>
      <c r="F47" s="38">
        <f>F46+6</f>
        <v>45443</v>
      </c>
      <c r="G47" s="43">
        <v>45450</v>
      </c>
      <c r="H47" s="38">
        <f>G47+7</f>
        <v>45457</v>
      </c>
    </row>
    <row r="48" spans="1:9" s="10" customFormat="1" x14ac:dyDescent="0.2">
      <c r="A48" s="39">
        <v>45446</v>
      </c>
      <c r="B48" s="8"/>
      <c r="C48" s="7"/>
      <c r="D48" s="7"/>
      <c r="E48" s="43"/>
      <c r="F48" s="9"/>
      <c r="G48" s="43"/>
      <c r="H48" s="8"/>
      <c r="I48" s="11"/>
    </row>
    <row r="49" spans="1:8" s="12" customFormat="1" x14ac:dyDescent="0.2">
      <c r="A49" s="41"/>
      <c r="B49" s="38">
        <f>C49-6</f>
        <v>45439</v>
      </c>
      <c r="C49" s="38">
        <v>45445</v>
      </c>
      <c r="D49" s="7" t="s">
        <v>49</v>
      </c>
      <c r="E49" s="43">
        <v>45450</v>
      </c>
      <c r="F49" s="38">
        <f>E49+7</f>
        <v>45457</v>
      </c>
      <c r="G49" s="43">
        <v>45461</v>
      </c>
      <c r="H49" s="38">
        <f>G49+8</f>
        <v>45469</v>
      </c>
    </row>
    <row r="50" spans="1:8" s="10" customFormat="1" x14ac:dyDescent="0.2">
      <c r="B50" s="11"/>
      <c r="C50" s="38">
        <f>C51-6</f>
        <v>45453</v>
      </c>
      <c r="D50" s="8" t="s">
        <v>50</v>
      </c>
      <c r="E50" s="45"/>
      <c r="F50" s="38">
        <f>F49+7</f>
        <v>45464</v>
      </c>
      <c r="G50" s="43"/>
      <c r="H50" s="8"/>
    </row>
    <row r="51" spans="1:8" s="15" customFormat="1" x14ac:dyDescent="0.2">
      <c r="B51" s="47">
        <f>C51-6</f>
        <v>45453</v>
      </c>
      <c r="C51" s="38">
        <f>E51-5</f>
        <v>45459</v>
      </c>
      <c r="D51" s="7" t="s">
        <v>51</v>
      </c>
      <c r="E51" s="46">
        <v>45464</v>
      </c>
      <c r="F51" s="38">
        <f>F50+7</f>
        <v>45471</v>
      </c>
      <c r="G51" s="43">
        <v>45481</v>
      </c>
      <c r="H51" s="38">
        <f>G51+7</f>
        <v>45488</v>
      </c>
    </row>
    <row r="52" spans="1:8" s="16" customFormat="1" x14ac:dyDescent="0.2">
      <c r="A52" s="18" t="s">
        <v>8</v>
      </c>
      <c r="F52" s="17"/>
      <c r="G52" s="37"/>
    </row>
    <row r="53" spans="1:8" s="16" customFormat="1" x14ac:dyDescent="0.2">
      <c r="F53" s="17"/>
      <c r="G53" s="14"/>
    </row>
    <row r="54" spans="1:8" s="16" customFormat="1" x14ac:dyDescent="0.2">
      <c r="F54" s="17"/>
      <c r="G54" s="14"/>
      <c r="H54" s="19">
        <v>45072</v>
      </c>
    </row>
    <row r="55" spans="1:8" ht="15.75" x14ac:dyDescent="0.25">
      <c r="A55" s="20" t="s">
        <v>9</v>
      </c>
      <c r="B55" s="20"/>
    </row>
    <row r="56" spans="1:8" s="22" customFormat="1" ht="11.25" x14ac:dyDescent="0.2">
      <c r="A56" s="21" t="s">
        <v>10</v>
      </c>
      <c r="B56" s="21"/>
    </row>
    <row r="57" spans="1:8" s="22" customFormat="1" ht="11.25" x14ac:dyDescent="0.2">
      <c r="A57" s="21" t="s">
        <v>11</v>
      </c>
      <c r="B57" s="21"/>
    </row>
    <row r="58" spans="1:8" s="22" customFormat="1" ht="11.25" x14ac:dyDescent="0.2">
      <c r="A58" s="21" t="s">
        <v>12</v>
      </c>
      <c r="B58" s="21"/>
    </row>
    <row r="59" spans="1:8" s="22" customFormat="1" ht="11.25" x14ac:dyDescent="0.2">
      <c r="A59" s="21" t="s">
        <v>13</v>
      </c>
      <c r="B59" s="21"/>
    </row>
    <row r="60" spans="1:8" s="22" customFormat="1" ht="11.25" x14ac:dyDescent="0.2">
      <c r="A60" s="21" t="s">
        <v>14</v>
      </c>
      <c r="B60" s="21"/>
    </row>
    <row r="61" spans="1:8" s="24" customFormat="1" ht="11.25" x14ac:dyDescent="0.2">
      <c r="A61" s="23" t="s">
        <v>52</v>
      </c>
      <c r="B61" s="23"/>
    </row>
    <row r="62" spans="1:8" s="25" customFormat="1" ht="13.5" customHeight="1" x14ac:dyDescent="0.15">
      <c r="A62" s="25" t="s">
        <v>15</v>
      </c>
    </row>
    <row r="63" spans="1:8" s="25" customFormat="1" ht="13.5" customHeight="1" x14ac:dyDescent="0.15"/>
    <row r="64" spans="1:8" s="22" customFormat="1" ht="11.25" x14ac:dyDescent="0.2">
      <c r="A64" s="26" t="s">
        <v>16</v>
      </c>
      <c r="C64" s="27" t="s">
        <v>17</v>
      </c>
      <c r="D64" s="27"/>
      <c r="E64" s="28"/>
      <c r="F64" s="29"/>
    </row>
    <row r="65" spans="1:9" s="30" customFormat="1" ht="12" x14ac:dyDescent="0.2">
      <c r="A65" s="22"/>
    </row>
    <row r="66" spans="1:9" s="30" customFormat="1" ht="12" x14ac:dyDescent="0.2">
      <c r="I66" s="31"/>
    </row>
    <row r="67" spans="1:9" s="20" customFormat="1" ht="15.75" x14ac:dyDescent="0.25">
      <c r="B67" s="55" t="s">
        <v>18</v>
      </c>
      <c r="C67" s="55"/>
      <c r="D67" s="42"/>
      <c r="E67" s="55"/>
      <c r="F67" s="55"/>
      <c r="I67" s="32"/>
    </row>
    <row r="68" spans="1:9" x14ac:dyDescent="0.2">
      <c r="B68" s="33" t="s">
        <v>25</v>
      </c>
      <c r="C68" s="30" t="s">
        <v>26</v>
      </c>
      <c r="D68" s="30"/>
      <c r="E68" s="33"/>
      <c r="F68" s="30"/>
      <c r="H68" s="34"/>
      <c r="I68" s="33"/>
    </row>
    <row r="69" spans="1:9" x14ac:dyDescent="0.2">
      <c r="B69" s="33" t="s">
        <v>27</v>
      </c>
      <c r="C69" s="30" t="s">
        <v>19</v>
      </c>
      <c r="D69" s="30"/>
      <c r="E69" s="33"/>
      <c r="F69" s="30"/>
      <c r="H69" s="33"/>
    </row>
    <row r="70" spans="1:9" x14ac:dyDescent="0.2">
      <c r="B70" s="33" t="s">
        <v>28</v>
      </c>
      <c r="C70" s="30" t="s">
        <v>20</v>
      </c>
      <c r="D70" s="30"/>
      <c r="E70" s="33"/>
      <c r="F70" s="30"/>
      <c r="H70" s="33"/>
    </row>
    <row r="71" spans="1:9" x14ac:dyDescent="0.2">
      <c r="B71" s="33" t="s">
        <v>29</v>
      </c>
      <c r="C71" s="30" t="s">
        <v>30</v>
      </c>
      <c r="D71" s="30"/>
      <c r="E71" s="33"/>
      <c r="F71" s="30"/>
      <c r="H71" s="33"/>
    </row>
    <row r="72" spans="1:9" x14ac:dyDescent="0.2">
      <c r="B72" s="33" t="s">
        <v>31</v>
      </c>
      <c r="C72" s="30" t="s">
        <v>21</v>
      </c>
      <c r="D72" s="30"/>
      <c r="E72" s="33"/>
      <c r="F72" s="30"/>
      <c r="H72" s="33"/>
    </row>
    <row r="73" spans="1:9" x14ac:dyDescent="0.2">
      <c r="B73" s="33" t="s">
        <v>32</v>
      </c>
      <c r="C73" s="30" t="s">
        <v>22</v>
      </c>
      <c r="D73" s="30"/>
      <c r="E73" s="33"/>
      <c r="F73" s="30"/>
      <c r="H73" s="33"/>
    </row>
    <row r="74" spans="1:9" x14ac:dyDescent="0.2">
      <c r="B74" s="33" t="s">
        <v>33</v>
      </c>
      <c r="C74" s="30" t="s">
        <v>34</v>
      </c>
      <c r="D74" s="30"/>
      <c r="E74" s="33"/>
      <c r="F74" s="30"/>
      <c r="H74" s="33"/>
    </row>
    <row r="75" spans="1:9" x14ac:dyDescent="0.2">
      <c r="B75" s="33" t="s">
        <v>35</v>
      </c>
      <c r="C75" s="30" t="s">
        <v>36</v>
      </c>
      <c r="D75" s="30"/>
      <c r="E75" s="33"/>
      <c r="F75" s="30"/>
      <c r="H75" s="33"/>
    </row>
    <row r="76" spans="1:9" x14ac:dyDescent="0.2">
      <c r="B76" s="35" t="s">
        <v>37</v>
      </c>
      <c r="C76" s="30" t="s">
        <v>38</v>
      </c>
      <c r="D76" s="30"/>
      <c r="H76" s="33"/>
    </row>
    <row r="77" spans="1:9" x14ac:dyDescent="0.2">
      <c r="B77" s="33" t="s">
        <v>39</v>
      </c>
      <c r="C77" s="30" t="s">
        <v>40</v>
      </c>
      <c r="D77" s="30"/>
      <c r="H77" s="36"/>
    </row>
    <row r="78" spans="1:9" x14ac:dyDescent="0.2">
      <c r="B78" s="33" t="s">
        <v>41</v>
      </c>
      <c r="C78" s="30" t="s">
        <v>42</v>
      </c>
      <c r="D78" s="30"/>
      <c r="H78" s="33"/>
    </row>
    <row r="79" spans="1:9" x14ac:dyDescent="0.2">
      <c r="B79" s="33" t="s">
        <v>43</v>
      </c>
      <c r="C79" s="30" t="s">
        <v>23</v>
      </c>
      <c r="D79" s="30"/>
    </row>
    <row r="80" spans="1:9" x14ac:dyDescent="0.2">
      <c r="B80" s="33" t="s">
        <v>44</v>
      </c>
      <c r="C80" t="s">
        <v>45</v>
      </c>
    </row>
    <row r="82" spans="2:3" x14ac:dyDescent="0.2">
      <c r="B82" s="33" t="s">
        <v>46</v>
      </c>
      <c r="C82" t="s">
        <v>47</v>
      </c>
    </row>
    <row r="83" spans="2:3" x14ac:dyDescent="0.2">
      <c r="C83" t="s">
        <v>48</v>
      </c>
    </row>
  </sheetData>
  <mergeCells count="4">
    <mergeCell ref="A1:H1"/>
    <mergeCell ref="A2:H2"/>
    <mergeCell ref="B67:C67"/>
    <mergeCell ref="E67:F67"/>
  </mergeCells>
  <pageMargins left="0.25" right="0.25" top="0.25" bottom="0" header="0.25" footer="0"/>
  <pageSetup scale="6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CIMOR INV SCHEDULE FY 2024</vt:lpstr>
      <vt:lpstr>'CIMOR INV SCHEDULE FY 2024'!Print_Titles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Walusiku-Todd, Mulima</dc:creator>
  <cp:lastModifiedBy>Rieke, Kimberly</cp:lastModifiedBy>
  <cp:lastPrinted>2023-05-05T12:20:16Z</cp:lastPrinted>
  <dcterms:created xsi:type="dcterms:W3CDTF">2023-03-19T15:47:50Z</dcterms:created>
  <dcterms:modified xsi:type="dcterms:W3CDTF">2023-05-26T15:35:50Z</dcterms:modified>
</cp:coreProperties>
</file>